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liamLohWM\0 WRK\Written RFQ\Will\CW2111Q276 Maintenance SFS 234PL Cold Room n Chillers\"/>
    </mc:Choice>
  </mc:AlternateContent>
  <xr:revisionPtr revIDLastSave="0" documentId="13_ncr:1_{28D1E2EB-A518-49DE-97E0-05CCD0E285AC}" xr6:coauthVersionLast="36" xr6:coauthVersionMax="36" xr10:uidLastSave="{00000000-0000-0000-0000-000000000000}"/>
  <bookViews>
    <workbookView xWindow="0" yWindow="0" windowWidth="19200" windowHeight="6930" activeTab="2" xr2:uid="{530BD8F0-30F9-4178-BF04-C4292321AF73}"/>
  </bookViews>
  <sheets>
    <sheet name="Table of Contents" sheetId="7" r:id="rId1"/>
    <sheet name="Questionnaire" sheetId="6" r:id="rId2"/>
    <sheet name="Quarterly PM Price Table" sheetId="1" r:id="rId3"/>
    <sheet name="Components n Parts Price " sheetId="2" r:id="rId4"/>
    <sheet name="Repair Services Unit Rates" sheetId="3" r:id="rId5"/>
    <sheet name="Billing Report Template" sheetId="4" r:id="rId6"/>
    <sheet name="Service LOG template" sheetId="5" r:id="rId7"/>
  </sheets>
  <externalReferences>
    <externalReference r:id="rId8"/>
  </externalReferences>
  <definedNames>
    <definedName name="_xlnm._FilterDatabase" localSheetId="5" hidden="1">'Billing Report Template'!$A$13:$Q$13</definedName>
    <definedName name="_xlnm._FilterDatabase" localSheetId="3" hidden="1">'Components n Parts Price '!$A$2:$H$2</definedName>
    <definedName name="_xlnm._FilterDatabase" localSheetId="1" hidden="1">Questionnaire!$A$4:$C$4</definedName>
    <definedName name="_xlnm._FilterDatabase" localSheetId="4" hidden="1">'Repair Services Unit Rates'!$A$2:$K$2</definedName>
    <definedName name="_xlnm.Print_Area" localSheetId="1">Questionnaire!$A$1:$C$28</definedName>
    <definedName name="_xlnm.Print_Titles" localSheetId="5">'Billing Report Template'!$A:$D,'Billing Report Template'!$7:$14</definedName>
    <definedName name="_xlnm.Print_Titles" localSheetId="3">'Components n Parts Price '!$A:$C,'Components n Parts Price '!$1:$2</definedName>
    <definedName name="_xlnm.Print_Titles" localSheetId="2">'Quarterly PM Price Table'!$A:$C,'Quarterly PM Price Table'!$2:$2</definedName>
    <definedName name="_xlnm.Print_Titles" localSheetId="1">Questionnaire!$A:$B,Questionnaire!$2:$3</definedName>
    <definedName name="_xlnm.Print_Titles" localSheetId="4">'Repair Services Unit Rates'!$A:$C,'Repair Services Unit Rates'!$1:$2</definedName>
    <definedName name="_xlnm.Print_Titles" localSheetId="6">'Service LOG template'!$A:$D,'Service LOG template'!$1:$4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/>
  <c r="D9" i="1"/>
  <c r="D7" i="1"/>
  <c r="D5" i="1" l="1"/>
  <c r="N12" i="4"/>
  <c r="M19" i="5" l="1"/>
  <c r="M8" i="5"/>
  <c r="M26" i="5"/>
  <c r="M25" i="5"/>
  <c r="M24" i="5"/>
  <c r="M23" i="5"/>
  <c r="M22" i="5"/>
  <c r="M21" i="5"/>
  <c r="M20" i="5"/>
  <c r="M18" i="5"/>
  <c r="B18" i="5"/>
  <c r="M17" i="5"/>
  <c r="M16" i="5"/>
  <c r="M15" i="5"/>
  <c r="M14" i="5"/>
  <c r="M13" i="5"/>
  <c r="M12" i="5"/>
  <c r="M11" i="5"/>
  <c r="M10" i="5"/>
  <c r="M9" i="5"/>
  <c r="M7" i="5"/>
  <c r="M6" i="5"/>
  <c r="M5" i="5"/>
  <c r="U2" i="5"/>
  <c r="O2" i="5"/>
  <c r="N2" i="5"/>
  <c r="G2" i="5"/>
  <c r="G1" i="5"/>
  <c r="L32" i="4"/>
  <c r="K32" i="4"/>
  <c r="I32" i="4"/>
  <c r="G32" i="4"/>
  <c r="P31" i="4"/>
  <c r="O31" i="4"/>
  <c r="N31" i="4"/>
  <c r="M31" i="4"/>
  <c r="L31" i="4"/>
  <c r="K31" i="4"/>
  <c r="J31" i="4"/>
  <c r="I31" i="4"/>
  <c r="H31" i="4"/>
  <c r="G31" i="4"/>
  <c r="F31" i="4"/>
  <c r="P30" i="4"/>
  <c r="Q30" i="4" s="1"/>
  <c r="N30" i="4"/>
  <c r="N29" i="4"/>
  <c r="P29" i="4" s="1"/>
  <c r="Q29" i="4" s="1"/>
  <c r="P28" i="4"/>
  <c r="Q28" i="4" s="1"/>
  <c r="N28" i="4"/>
  <c r="N27" i="4"/>
  <c r="P27" i="4" s="1"/>
  <c r="Q27" i="4" s="1"/>
  <c r="N26" i="4"/>
  <c r="P26" i="4" s="1"/>
  <c r="Q26" i="4" s="1"/>
  <c r="N25" i="4"/>
  <c r="P25" i="4" s="1"/>
  <c r="Q25" i="4" s="1"/>
  <c r="N24" i="4"/>
  <c r="P24" i="4" s="1"/>
  <c r="Q24" i="4" s="1"/>
  <c r="N23" i="4"/>
  <c r="P23" i="4" s="1"/>
  <c r="Q23" i="4" s="1"/>
  <c r="N22" i="4"/>
  <c r="P22" i="4" s="1"/>
  <c r="Q22" i="4" s="1"/>
  <c r="N21" i="4"/>
  <c r="P21" i="4" s="1"/>
  <c r="Q21" i="4" s="1"/>
  <c r="N20" i="4"/>
  <c r="P20" i="4" s="1"/>
  <c r="Q20" i="4" s="1"/>
  <c r="D20" i="4"/>
  <c r="N19" i="4"/>
  <c r="P19" i="4" s="1"/>
  <c r="Q19" i="4" s="1"/>
  <c r="D19" i="4"/>
  <c r="N18" i="4"/>
  <c r="P18" i="4" s="1"/>
  <c r="Q18" i="4" s="1"/>
  <c r="N17" i="4"/>
  <c r="P17" i="4" s="1"/>
  <c r="Q17" i="4" s="1"/>
  <c r="O16" i="4"/>
  <c r="O32" i="4" s="1"/>
  <c r="M16" i="4"/>
  <c r="M32" i="4" s="1"/>
  <c r="J16" i="4"/>
  <c r="J32" i="4" s="1"/>
  <c r="H16" i="4"/>
  <c r="H32" i="4" s="1"/>
  <c r="F16" i="4"/>
  <c r="F32" i="4" s="1"/>
  <c r="N15" i="4"/>
  <c r="P15" i="4" s="1"/>
  <c r="E7" i="4"/>
  <c r="N16" i="4" l="1"/>
  <c r="P16" i="4" s="1"/>
  <c r="Q16" i="4" s="1"/>
  <c r="F12" i="4"/>
  <c r="M2" i="5"/>
  <c r="L2" i="5" s="1"/>
  <c r="Q15" i="4"/>
  <c r="N32" i="4" l="1"/>
  <c r="P32" i="4"/>
  <c r="Q34" i="4"/>
  <c r="Q32" i="4" s="1"/>
  <c r="H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Loh Wei Min</author>
  </authors>
  <commentList>
    <comment ref="G3" authorId="0" shapeId="0" xr:uid="{80E6E8FF-4160-4457-9E3B-BB96986A47A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" authorId="0" shapeId="0" xr:uid="{CDCFDD98-FB73-4573-B482-B4AE896A281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" authorId="0" shapeId="0" xr:uid="{7873B02C-6A0B-4D15-96DC-5E3CDDFB7B5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" authorId="0" shapeId="0" xr:uid="{AB8E388D-FBAB-42EC-985D-923099BBDF9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" authorId="0" shapeId="0" xr:uid="{755E8A70-9BBC-43C9-88F5-D5AA2386B6C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" authorId="0" shapeId="0" xr:uid="{C8BDD8CC-4802-4021-90F0-AD0DD3C2132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" authorId="0" shapeId="0" xr:uid="{F9977E30-7A1C-4E3D-8263-7539CA664C2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" authorId="0" shapeId="0" xr:uid="{9D310E6C-8D83-4FAC-AB5E-096EE786F96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" authorId="0" shapeId="0" xr:uid="{4D9F4FF7-8D4F-4D31-BAB4-B326FF07EF0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" authorId="0" shapeId="0" xr:uid="{A7F19A4C-FFDD-465F-A3C2-4140CAAFDF9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" authorId="0" shapeId="0" xr:uid="{1D63E4CB-C725-40B3-AF00-F4B2AAA3A66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" authorId="0" shapeId="0" xr:uid="{6AC035AE-2439-4FAD-8D58-778FACE39D2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" authorId="0" shapeId="0" xr:uid="{104833FD-E24B-4828-BF76-052CB256CB0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" authorId="0" shapeId="0" xr:uid="{8F231D05-1734-45FD-B896-4713B223BA5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" authorId="0" shapeId="0" xr:uid="{3A5805C3-A1C8-4446-8127-519279B8EF0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" authorId="0" shapeId="0" xr:uid="{AFC55AB9-0784-4A48-9F43-59C79AC6ECD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" authorId="0" shapeId="0" xr:uid="{A4F1D30B-AF8B-464E-AACC-21485E9404E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0" authorId="0" shapeId="0" xr:uid="{BC652CD7-C1DE-433D-864E-4D53AFAEDC8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1" authorId="0" shapeId="0" xr:uid="{2B7A0C1A-E1EA-4C61-AB32-BD08B1830FF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2" authorId="0" shapeId="0" xr:uid="{0A098863-3E5A-428D-909C-61D12A857EC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3" authorId="0" shapeId="0" xr:uid="{81E5CF7B-93FD-44AF-862B-6791DF6C010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4" authorId="0" shapeId="0" xr:uid="{5AE3162F-7C1F-4D82-A174-867658B0A4E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5" authorId="0" shapeId="0" xr:uid="{49948080-886E-451A-9849-5856F972CB7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6" authorId="0" shapeId="0" xr:uid="{C15EF602-CF81-4ADB-B4F7-6902697420B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7" authorId="0" shapeId="0" xr:uid="{3D2701A2-7B81-4F8A-895D-60D669B8A12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8" authorId="0" shapeId="0" xr:uid="{D5351CAA-4EF8-49B0-ACA1-6D41948BDD3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9" authorId="0" shapeId="0" xr:uid="{154CFFA1-E18A-4F42-903A-27BBC523295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0" authorId="0" shapeId="0" xr:uid="{9AC9774B-8C02-4A58-B924-05DF25EFF3A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1" authorId="0" shapeId="0" xr:uid="{98FC0C60-5BAD-4F84-9E57-A6F523C153C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2" authorId="0" shapeId="0" xr:uid="{CBED8A23-D91B-4BF1-BC7C-E8BCE850F39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3" authorId="0" shapeId="0" xr:uid="{480374BF-4115-44B5-84BB-F323F523917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4" authorId="0" shapeId="0" xr:uid="{51227132-E9DA-4C3D-850E-4E7AB011522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5" authorId="0" shapeId="0" xr:uid="{DC208E9C-315E-4748-94F0-8465D871FFE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6" authorId="0" shapeId="0" xr:uid="{6906849F-A092-4185-9484-AF348587CA3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7" authorId="0" shapeId="0" xr:uid="{95491E98-0DBD-411B-B74A-E2706BF3CDC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8" authorId="0" shapeId="0" xr:uid="{A67F0A6B-6AC5-419C-9C76-5136F17DDA8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39" authorId="0" shapeId="0" xr:uid="{47EA54F5-89B3-4917-82F7-EDC4CB058F9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0" authorId="0" shapeId="0" xr:uid="{57CABE4C-3D3E-45B7-B57C-51EB14D376C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1" authorId="0" shapeId="0" xr:uid="{7EF7756E-EB77-4FAA-BED6-C22EF24E5DB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2" authorId="0" shapeId="0" xr:uid="{95B225F0-DBE4-4BB9-9748-BE2CD5B1EDA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3" authorId="0" shapeId="0" xr:uid="{C18E29A0-DCFA-4AAE-8B11-07C14FD28FF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4" authorId="0" shapeId="0" xr:uid="{318F4E87-2C77-4A15-817D-7CA040A7848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5" authorId="0" shapeId="0" xr:uid="{391AF639-8D8B-44CB-8094-AA35DB4FAB3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6" authorId="0" shapeId="0" xr:uid="{5F947B32-1E0C-4BBE-AA3E-252ACA74D17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7" authorId="0" shapeId="0" xr:uid="{E25F1353-E9FA-4AF0-AAC3-8B927F8E16F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8" authorId="0" shapeId="0" xr:uid="{A9F9316C-6DDE-4B37-ADAF-82271C63AFD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49" authorId="0" shapeId="0" xr:uid="{4FCB5ADC-A107-43F1-ADAB-7EF39BE1A15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0" authorId="0" shapeId="0" xr:uid="{828DC410-EB86-4A77-B7FE-DA2314A2CDC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1" authorId="0" shapeId="0" xr:uid="{2896C7FC-5FD9-4505-818D-EB47FB455CC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2" authorId="0" shapeId="0" xr:uid="{BE884E39-6D0D-4BAE-AC8E-898A60E4B06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3" authorId="0" shapeId="0" xr:uid="{C9C3AEAB-117F-47E7-9386-E68C9D77EFB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4" authorId="0" shapeId="0" xr:uid="{77423E31-A398-4D37-95F3-1ABABAEEF77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5" authorId="0" shapeId="0" xr:uid="{F1932FB7-3DD3-4E9F-9BD0-11B08F7541D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6" authorId="0" shapeId="0" xr:uid="{764F2D78-AE8C-4328-BB6C-A311F775CE3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7" authorId="0" shapeId="0" xr:uid="{33C7E829-B411-4349-9ECA-97698894FAF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8" authorId="0" shapeId="0" xr:uid="{0FF8F634-D3A5-4123-A822-CA4844A8AD9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59" authorId="0" shapeId="0" xr:uid="{2C8B37B3-BADD-4927-A21E-CF78281F041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0" authorId="0" shapeId="0" xr:uid="{A6F861D2-E655-474B-95F4-5CA1352AC6E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1" authorId="0" shapeId="0" xr:uid="{B1A023C9-E156-4D96-8307-B3D4036E46E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2" authorId="0" shapeId="0" xr:uid="{44DC686B-42E9-483B-9427-DC83EC190C1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3" authorId="0" shapeId="0" xr:uid="{A5C789F0-D8D7-4D3F-9CBC-81ACE2B5C0B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4" authorId="0" shapeId="0" xr:uid="{BB7C8830-D573-48AF-AD07-EAEDA43F5D5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5" authorId="0" shapeId="0" xr:uid="{3EB196DB-2239-4612-8AAE-2083E696507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6" authorId="0" shapeId="0" xr:uid="{06A7172D-25A6-45AD-9795-D10C110F702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7" authorId="0" shapeId="0" xr:uid="{475F350B-C6FE-4232-AF0A-07E961F74F9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8" authorId="0" shapeId="0" xr:uid="{C16AD917-C13E-4D35-ABE0-E2430488711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69" authorId="0" shapeId="0" xr:uid="{1A5AD378-9965-463F-AA7B-221F7D77CDE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0" authorId="0" shapeId="0" xr:uid="{809A62AC-453E-489F-B046-F28B01B6958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1" authorId="0" shapeId="0" xr:uid="{7C5993B7-3FCA-4083-9285-F4A153E9E8B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2" authorId="0" shapeId="0" xr:uid="{AFCBB1B5-D86F-44A4-9E44-EC1C25C1A18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3" authorId="0" shapeId="0" xr:uid="{D9CFF4F0-A715-4A13-AAB8-FAB06E3F7C4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4" authorId="0" shapeId="0" xr:uid="{219E8326-6C9E-469D-B7C6-D239236F51B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5" authorId="0" shapeId="0" xr:uid="{878405F6-05FB-4C33-9AFD-F11B4A0432B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6" authorId="0" shapeId="0" xr:uid="{22E0C62B-9942-42E2-9942-5A60382530E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7" authorId="0" shapeId="0" xr:uid="{9B7BB431-7C21-4EC5-B42D-0920DFFA416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8" authorId="0" shapeId="0" xr:uid="{468AA9FE-744A-4200-9062-AC57C33ED51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79" authorId="0" shapeId="0" xr:uid="{B263109E-F500-4FF9-93F6-23186977403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0" authorId="0" shapeId="0" xr:uid="{88B564DC-A878-4D06-A8D8-203533D8F39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1" authorId="0" shapeId="0" xr:uid="{C4F9B7CE-E5D9-43C4-8BB8-9CA81D6C173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2" authorId="0" shapeId="0" xr:uid="{77C69C2E-FA9B-4CA7-900D-E377F2753E8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3" authorId="0" shapeId="0" xr:uid="{B18DC09E-194D-40E1-9750-3887EE705DE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4" authorId="0" shapeId="0" xr:uid="{91CB645D-4918-4BCB-AA7A-EBF5344655F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5" authorId="0" shapeId="0" xr:uid="{98285596-5F58-4212-A5AB-0E53FC1DD11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6" authorId="0" shapeId="0" xr:uid="{968E1F33-E88B-4C96-9F3E-0235DDE1DD3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7" authorId="0" shapeId="0" xr:uid="{734B0E79-1AF4-44E4-80D4-C4C63629137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8" authorId="0" shapeId="0" xr:uid="{8FFCC9B9-A4A5-4ED2-BE49-7EDE914B30D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89" authorId="0" shapeId="0" xr:uid="{7450D1AD-C3E2-426B-A2D4-132C62CE8AD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0" authorId="0" shapeId="0" xr:uid="{D19D4807-88B4-41B2-A0FC-C79D7DB91D0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1" authorId="0" shapeId="0" xr:uid="{D8FD580D-A1BC-4994-A2C2-1141A1EC2D7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2" authorId="0" shapeId="0" xr:uid="{E4FCF026-0B4E-41A9-BF91-25BEA346063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3" authorId="0" shapeId="0" xr:uid="{CE31440F-5684-4DBC-9385-AFB60E8950D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4" authorId="0" shapeId="0" xr:uid="{22DB7B82-B69D-4163-9EE0-A288B2B649D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5" authorId="0" shapeId="0" xr:uid="{C20801B2-4020-48C2-B051-F5D04FA86FD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6" authorId="0" shapeId="0" xr:uid="{FF035035-942E-4B2E-8154-CE3F1A2E44A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7" authorId="0" shapeId="0" xr:uid="{70495061-070F-4316-AD54-246B3AD9B10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8" authorId="0" shapeId="0" xr:uid="{3CDDEAC3-0376-43DD-AFA3-003E560F131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99" authorId="0" shapeId="0" xr:uid="{CD17DA96-8497-4C03-B538-95DE0D448E7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0" authorId="0" shapeId="0" xr:uid="{70CA557B-A996-48EA-96ED-E62568E8F97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1" authorId="0" shapeId="0" xr:uid="{A81CA0B4-C0D5-4D39-8FAC-B1F16596A80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2" authorId="0" shapeId="0" xr:uid="{0C75DB1C-0BF1-4AAD-9EB7-4D6EBD048BF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3" authorId="0" shapeId="0" xr:uid="{64062A10-5DA6-4650-AF00-7E6670BDEB3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4" authorId="0" shapeId="0" xr:uid="{0A0A941E-4857-429E-A4A8-0428989BF2E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5" authorId="0" shapeId="0" xr:uid="{222F73C8-2B73-4EAF-82CB-15B8A74B1B4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6" authorId="0" shapeId="0" xr:uid="{134D6A8A-571E-4AE8-9CE0-FDBD121EE88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7" authorId="0" shapeId="0" xr:uid="{AFA0E8DA-70E5-490D-A091-AE6EA4B8D44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8" authorId="0" shapeId="0" xr:uid="{0B42727E-C439-43BD-96F4-08A2452FCCC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09" authorId="0" shapeId="0" xr:uid="{49206A28-5D91-4A39-B738-4BFAD1172F0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0" authorId="0" shapeId="0" xr:uid="{9BDC6ED0-533B-453A-8639-F3645E7DED7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1" authorId="0" shapeId="0" xr:uid="{BCF9E44B-ACF2-4572-8B15-6B241F8F9FF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2" authorId="0" shapeId="0" xr:uid="{8CB8AD4A-DAC2-4270-BD08-3568EC80B74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3" authorId="0" shapeId="0" xr:uid="{893741FA-8455-4596-ABD3-4023432A66D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4" authorId="0" shapeId="0" xr:uid="{3E916FC8-BEB8-47DD-A6DD-D6E21C4BBDD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5" authorId="0" shapeId="0" xr:uid="{4BAC09DA-FF83-43F0-9D42-E344357F2C9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6" authorId="0" shapeId="0" xr:uid="{0621FA28-CC47-479D-8ECC-1E7AC01A6C9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7" authorId="0" shapeId="0" xr:uid="{A1937495-F1DB-47F7-9519-0A03A42D455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8" authorId="0" shapeId="0" xr:uid="{36122128-211F-474B-ADB6-E9AE3059222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19" authorId="0" shapeId="0" xr:uid="{BAB4CFB3-E302-449F-AA9A-5A411A4C6FE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0" authorId="0" shapeId="0" xr:uid="{2EEAF89F-FC5F-4481-A92E-611CC60B6B6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1" authorId="0" shapeId="0" xr:uid="{589757A7-2C75-417C-9F3D-25A7D9B3D14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2" authorId="0" shapeId="0" xr:uid="{9284A24C-1FE0-43C4-AA41-1021A2D8411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3" authorId="0" shapeId="0" xr:uid="{BF451C22-78F0-4848-BA8F-B058918020C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4" authorId="0" shapeId="0" xr:uid="{21B22D25-FD95-4E6B-9707-597E53F64AF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5" authorId="0" shapeId="0" xr:uid="{861111EC-2E4A-4388-9573-0E79ED99686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6" authorId="0" shapeId="0" xr:uid="{1D7D5EC7-6092-4062-928C-99D9866D8D7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7" authorId="0" shapeId="0" xr:uid="{49564132-D76A-47BE-BFCA-8429BE113C4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8" authorId="0" shapeId="0" xr:uid="{F0932E7A-8899-46E5-B861-49E4B8882F0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29" authorId="0" shapeId="0" xr:uid="{357A2DAC-628E-44EE-8D99-6384541F445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0" authorId="0" shapeId="0" xr:uid="{4CD39155-5F8D-47CA-8569-4672A85A684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1" authorId="0" shapeId="0" xr:uid="{4C094123-8C58-4ADF-B3A2-A84B50765CD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2" authorId="0" shapeId="0" xr:uid="{678B1086-9C4A-4665-A23F-1B5980B91BE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3" authorId="0" shapeId="0" xr:uid="{386D5884-096E-4EEF-AB48-232F6137904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4" authorId="0" shapeId="0" xr:uid="{6B0010EB-5350-4D71-8BCD-EE0B7D68BCF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5" authorId="0" shapeId="0" xr:uid="{837C4191-3816-45D7-B607-51BAF09AD0B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6" authorId="0" shapeId="0" xr:uid="{7847E11F-5E4A-4098-B7FC-AF9A0ABFDC2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7" authorId="0" shapeId="0" xr:uid="{F4D8C1F9-A8AF-439B-AA62-2E278AA757F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8" authorId="0" shapeId="0" xr:uid="{71B688A8-2BBA-41E0-8C39-64811DEC618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39" authorId="0" shapeId="0" xr:uid="{E2E02EA1-E218-4ADE-98D4-5869719AB40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0" authorId="0" shapeId="0" xr:uid="{EE204389-D376-42DC-AD35-1F2EB98554D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1" authorId="0" shapeId="0" xr:uid="{97ADB53C-38B4-4678-88D9-FE57E238360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2" authorId="0" shapeId="0" xr:uid="{A37BF80D-69A0-44AF-AA5D-034795582EB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3" authorId="0" shapeId="0" xr:uid="{CA212751-D9E2-497B-820F-D385A5FBBBA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4" authorId="0" shapeId="0" xr:uid="{BEAD66D6-2456-4BB3-8F71-60BBDA14E8D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5" authorId="0" shapeId="0" xr:uid="{B40FB286-BB08-489C-9E4A-11D02096BC8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6" authorId="0" shapeId="0" xr:uid="{59A41185-7602-4DE8-AE2B-86D2FE127CD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7" authorId="0" shapeId="0" xr:uid="{DA014B8F-EE15-4318-A590-B4DFDEF6CF6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8" authorId="0" shapeId="0" xr:uid="{C668D57D-AAE7-449C-BFB7-F1B04127261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49" authorId="0" shapeId="0" xr:uid="{923A9309-8677-4196-82D0-D2B0EB5F512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0" authorId="0" shapeId="0" xr:uid="{189B120E-7B81-4266-80F2-04AF6EE9B0B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1" authorId="0" shapeId="0" xr:uid="{2D6868AE-90F5-4771-AB66-96D51F8E5F8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2" authorId="0" shapeId="0" xr:uid="{BBA1CC65-4B79-4B18-A7E2-20EFE625454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3" authorId="0" shapeId="0" xr:uid="{9E3214E2-DC55-4257-9977-3B389711C5F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4" authorId="0" shapeId="0" xr:uid="{071783C6-D723-4D89-BB35-1C37B303560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5" authorId="0" shapeId="0" xr:uid="{C53FBC79-FE2D-4BF4-B1B9-527D6774232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6" authorId="0" shapeId="0" xr:uid="{426F410E-4C00-48C2-AEFE-3D1E9584119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7" authorId="0" shapeId="0" xr:uid="{7E936342-6570-4CFB-AB55-D32FAC177E4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8" authorId="0" shapeId="0" xr:uid="{6A98A441-9F50-415A-8DF0-2527DE23A81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59" authorId="0" shapeId="0" xr:uid="{3F06EE23-5B9F-406A-B9CE-334D73AACFB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0" authorId="0" shapeId="0" xr:uid="{CB20E349-79F6-4817-BEE5-4AEEBDE3380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1" authorId="0" shapeId="0" xr:uid="{D9700607-85EA-4852-AFC7-C1DC4F295AD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2" authorId="0" shapeId="0" xr:uid="{12E91109-ABB5-4086-B553-69BB343B63A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3" authorId="0" shapeId="0" xr:uid="{94958508-7BD8-49BD-B100-9DD377B9795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4" authorId="0" shapeId="0" xr:uid="{ACD841EF-841F-404F-AAF4-3AF042988ED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5" authorId="0" shapeId="0" xr:uid="{561522C9-A913-4FBF-89CD-61C3A8B2ECE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6" authorId="0" shapeId="0" xr:uid="{14A1B67B-F119-4219-B2A1-693BFAB5847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7" authorId="0" shapeId="0" xr:uid="{AD313E1E-3143-4C25-B3DB-20D30416B8B5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8" authorId="0" shapeId="0" xr:uid="{1F63FC9D-BB3A-4C8A-9705-071C64EA075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69" authorId="0" shapeId="0" xr:uid="{6D7D9FF5-0F02-4E47-9718-C4E6DD30A11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0" authorId="0" shapeId="0" xr:uid="{E227AAE4-74DC-407E-99BE-CED9F170B8D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1" authorId="0" shapeId="0" xr:uid="{38ECA07A-3DE3-4C4A-82B4-406AA1C72DF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2" authorId="0" shapeId="0" xr:uid="{EA7B009F-D6CD-48C6-9185-78027F8C63B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3" authorId="0" shapeId="0" xr:uid="{144B1222-6B6B-4E0D-B083-809D09ADDB0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4" authorId="0" shapeId="0" xr:uid="{47DB3EB3-D558-4067-B8FE-2643CE2A8EFC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5" authorId="0" shapeId="0" xr:uid="{53ABB5A6-2063-4FE1-B4D5-40EE6348F71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6" authorId="0" shapeId="0" xr:uid="{722E8043-E5A7-4BA4-8E5E-71271AAA608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7" authorId="0" shapeId="0" xr:uid="{6AAD0275-66EE-4FC3-BD8A-FEFD10EC1E7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8" authorId="0" shapeId="0" xr:uid="{F5A50758-4AE2-45E2-BB75-AC86CD99666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79" authorId="0" shapeId="0" xr:uid="{7E234389-F04B-4609-B4E1-953CBA3153D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0" authorId="0" shapeId="0" xr:uid="{5E309028-05FE-4D44-8BB7-4D35A9C63A96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1" authorId="0" shapeId="0" xr:uid="{75F07C65-C356-4D28-83DA-24B04F70267D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2" authorId="0" shapeId="0" xr:uid="{6B27E1D6-2E8F-4F1E-9B01-D5267DDF4E0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3" authorId="0" shapeId="0" xr:uid="{F51656A5-8854-41E0-9B9B-2945B2F9875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4" authorId="0" shapeId="0" xr:uid="{71BBC2B5-830A-4F1D-BB9A-45704EDD191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5" authorId="0" shapeId="0" xr:uid="{15A39891-D951-40C3-9439-0837B0E59EA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6" authorId="0" shapeId="0" xr:uid="{99965610-84ED-4856-AB6A-801DABBBA34A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7" authorId="0" shapeId="0" xr:uid="{07E954B0-FCE8-4725-9334-269E89371A9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8" authorId="0" shapeId="0" xr:uid="{4B084C37-F96D-4B6E-BB64-3B9C5DD2C47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89" authorId="0" shapeId="0" xr:uid="{5D07BA0E-3FE3-488F-9640-6F47B82FA56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0" authorId="0" shapeId="0" xr:uid="{4046BEC8-755D-4B0E-B173-5E3200604879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1" authorId="0" shapeId="0" xr:uid="{196408FD-70E3-43A4-B28A-D0FEB501E027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2" authorId="0" shapeId="0" xr:uid="{F26B84AD-5F14-43AD-B912-1F0F4BC542C8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3" authorId="0" shapeId="0" xr:uid="{C2B2E92B-28BD-404B-A33D-00178B5A7CA1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4" authorId="0" shapeId="0" xr:uid="{457DC5AC-68E3-4D64-B353-CF3DCBEF59F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5" authorId="0" shapeId="0" xr:uid="{3DA7FE27-EBC0-45D6-9DA6-38CFA21CC0CE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6" authorId="0" shapeId="0" xr:uid="{9884A728-1012-4A4E-98BA-D9251C5220F3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7" authorId="0" shapeId="0" xr:uid="{E191F539-DE8D-43DB-8A73-B938B0D992D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8" authorId="0" shapeId="0" xr:uid="{B89D13FD-6772-487F-A11F-1D5445816A12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199" authorId="0" shapeId="0" xr:uid="{1031FB91-0CC5-4760-8954-6961A85D24AB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00" authorId="0" shapeId="0" xr:uid="{82B580DB-D994-45CD-A731-D8AC6B8F122F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01" authorId="0" shapeId="0" xr:uid="{6A810712-DCAD-4B5C-84C6-8F3E6844C654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  <comment ref="G202" authorId="0" shapeId="0" xr:uid="{DC6F7A25-5C62-4E16-BD10-D6D8C8275620}">
      <text>
        <r>
          <rPr>
            <sz val="8"/>
            <color indexed="81"/>
            <rFont val="Calibri"/>
            <family val="2"/>
            <scheme val="minor"/>
          </rPr>
          <t xml:space="preserve">1.Consumable/expendable eg fastener/cabletie/fittings/o-rings etc. 
2.OTS Mechanical Item &amp; Electro-Mechanical; </t>
        </r>
        <r>
          <rPr>
            <b/>
            <sz val="8"/>
            <color indexed="81"/>
            <rFont val="Calibri"/>
            <family val="2"/>
            <scheme val="minor"/>
          </rPr>
          <t>OTS</t>
        </r>
        <r>
          <rPr>
            <sz val="8"/>
            <color indexed="81"/>
            <rFont val="Calibri"/>
            <family val="2"/>
            <scheme val="minor"/>
          </rPr>
          <t xml:space="preserve"> = Off-the-shelf
3.OTS Elec Component, eg switches/lighting/fuses etc.
4.Custom Mod ITEM, eg modified fasteners etc.
5.Custom reWired/programmed Elec item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Loh Wei Min</author>
  </authors>
  <commentList>
    <comment ref="J3" authorId="0" shapeId="0" xr:uid="{BDDFB5C1-D0F0-42A3-9067-12D4D97D810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" authorId="0" shapeId="0" xr:uid="{51FC86FA-7F4C-4271-ACF6-92D8CCD96F6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" authorId="0" shapeId="0" xr:uid="{BAD5EC1B-99EA-4926-8265-DAD891E69D9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" authorId="0" shapeId="0" xr:uid="{D4808BCC-21A4-40ED-910B-8EB3A8C5FB7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" authorId="0" shapeId="0" xr:uid="{32A22122-24E6-423F-91D3-38E62FCE249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" authorId="0" shapeId="0" xr:uid="{71784EBC-12C1-4FDE-88BC-C72AF51A6CF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" authorId="0" shapeId="0" xr:uid="{396F4087-D48C-4E8A-9B30-D26DCAF35EB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" authorId="0" shapeId="0" xr:uid="{EAE46EB9-323F-4386-BCB0-6366FAE7038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" authorId="0" shapeId="0" xr:uid="{EC3EC216-10C9-4E53-9DF0-51B8EF4B6AD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" authorId="0" shapeId="0" xr:uid="{88C8597E-DBF4-4850-A12D-62EE22A5289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" authorId="0" shapeId="0" xr:uid="{5BD78555-04C9-484A-9595-77BA48ACDB4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" authorId="0" shapeId="0" xr:uid="{36F39CA2-7CDF-4006-9D6D-89EFED4DCA8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" authorId="0" shapeId="0" xr:uid="{E1F1A9CF-1984-4F4B-AEBC-6B80EBB5888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" authorId="0" shapeId="0" xr:uid="{E2263C20-4CE5-4B05-8F65-17F92EF024C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" authorId="0" shapeId="0" xr:uid="{4D6539A3-389F-420A-A5D9-F8A0C7B6CF1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" authorId="0" shapeId="0" xr:uid="{F37D3C7E-953D-401B-9DCD-EE3BA6FF6CF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" authorId="0" shapeId="0" xr:uid="{3E5DF385-B8A4-47B2-8928-B81CAE9201A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0" authorId="0" shapeId="0" xr:uid="{0EDB7782-BCE5-4E14-BF98-45B348F43F9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1" authorId="0" shapeId="0" xr:uid="{51AFAB09-8431-4922-A724-5E6032C839E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2" authorId="0" shapeId="0" xr:uid="{B4BA76CD-D8BD-4DE9-99EE-7EC3F86C17E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3" authorId="0" shapeId="0" xr:uid="{A5D25560-5D4A-4F5C-A958-AD885C4AF3F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4" authorId="0" shapeId="0" xr:uid="{7474F91A-E7E1-4D9F-8776-A51E7FC6EBC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5" authorId="0" shapeId="0" xr:uid="{AE57A86F-2F66-4B2A-A705-2A2986F4BA0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6" authorId="0" shapeId="0" xr:uid="{C50A261B-6A52-4CBA-9CAE-FD9ACBC0669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7" authorId="0" shapeId="0" xr:uid="{9BDA547F-E39D-42D5-9C43-F617D07689C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8" authorId="0" shapeId="0" xr:uid="{71422CCA-C07C-4846-9501-7F0D21FE004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9" authorId="0" shapeId="0" xr:uid="{0486F794-5353-448E-B384-C34F95477F4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0" authorId="0" shapeId="0" xr:uid="{A5ED5A9B-F8C3-47C9-B7A3-BB784041214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1" authorId="0" shapeId="0" xr:uid="{ED976342-0FDB-4684-8759-918A7BB96BD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2" authorId="0" shapeId="0" xr:uid="{CE2D118D-16AF-4904-9610-B06EA51F76F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3" authorId="0" shapeId="0" xr:uid="{3BD678C1-7ABB-4A5B-84F1-970305012BA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4" authorId="0" shapeId="0" xr:uid="{A9B45366-9906-475C-B93E-8771ED8880C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5" authorId="0" shapeId="0" xr:uid="{5074FEBA-A0A6-4890-80FF-78F79827AFE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6" authorId="0" shapeId="0" xr:uid="{6D0C66A9-2D79-4137-BE45-611C495B6C2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7" authorId="0" shapeId="0" xr:uid="{E08817B0-C370-4154-9D52-AC5AF825B56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8" authorId="0" shapeId="0" xr:uid="{6882477A-092E-4542-AE32-004338924C2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39" authorId="0" shapeId="0" xr:uid="{6CF94C47-CE92-4C8C-A0BA-2FCF8AED9F8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0" authorId="0" shapeId="0" xr:uid="{F8A534E8-2580-4173-8A38-232CA607DE2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1" authorId="0" shapeId="0" xr:uid="{42591BA0-6D49-4B46-A7F6-3A5D980B7AE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2" authorId="0" shapeId="0" xr:uid="{1232AB25-4AD7-4CDE-8228-F78B5C068F4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3" authorId="0" shapeId="0" xr:uid="{11B1ABA9-3F3B-4E40-893C-21916B5D956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4" authorId="0" shapeId="0" xr:uid="{1BFAE61F-2D34-4584-9CAE-85973D1B008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5" authorId="0" shapeId="0" xr:uid="{5CE52649-FA91-49BD-B235-2DF7F7E69A7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6" authorId="0" shapeId="0" xr:uid="{1D5C0ABB-3B9E-4797-B1B7-5D30DB13CE1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7" authorId="0" shapeId="0" xr:uid="{FA02B340-6136-4AAA-B5D9-14996629AA8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8" authorId="0" shapeId="0" xr:uid="{0996E67E-FB35-4A3A-BE2F-EF3176A43AF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49" authorId="0" shapeId="0" xr:uid="{C61833BF-9A34-42E7-86BB-185E3BFAC9C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0" authorId="0" shapeId="0" xr:uid="{70214C0E-9B29-4BEF-8818-A1F2E38F39D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1" authorId="0" shapeId="0" xr:uid="{6A62F009-4EE7-4E82-9FEC-16DC8DFD5A9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2" authorId="0" shapeId="0" xr:uid="{B295EF72-CCE6-4A78-8257-DF714960C71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3" authorId="0" shapeId="0" xr:uid="{04936C2A-6AC7-4967-94D4-7EA5B24A2AA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4" authorId="0" shapeId="0" xr:uid="{77F01FC0-13E4-4387-9F56-83EE52CC10C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5" authorId="0" shapeId="0" xr:uid="{0EC91D96-26D4-48AE-AA69-CA87106068F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6" authorId="0" shapeId="0" xr:uid="{AF4FB535-23E0-4A0F-B7A0-4127608A004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7" authorId="0" shapeId="0" xr:uid="{58B897DC-1FC6-4622-859F-C1EA950A8C7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8" authorId="0" shapeId="0" xr:uid="{E0C223B1-5B89-4BDB-AAEB-C477FEACD48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59" authorId="0" shapeId="0" xr:uid="{24045B7B-5FE7-4D33-B14B-47E1D8C7A8C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0" authorId="0" shapeId="0" xr:uid="{322F8810-8AB1-4B49-941A-4E471B49039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1" authorId="0" shapeId="0" xr:uid="{A956B016-94FB-49D7-84DF-6E451F66FD1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2" authorId="0" shapeId="0" xr:uid="{BBA9D324-6895-478F-B593-40A7225492C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3" authorId="0" shapeId="0" xr:uid="{1630AB0E-0C59-4DF0-A46F-6C0794F64F7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4" authorId="0" shapeId="0" xr:uid="{BDF7CA95-E86E-4D09-B520-DE63C87B79D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5" authorId="0" shapeId="0" xr:uid="{59ACA5F5-8C21-4418-8D61-75A42384AB8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6" authorId="0" shapeId="0" xr:uid="{281A07D5-8856-4FFB-8699-D6741175E5F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7" authorId="0" shapeId="0" xr:uid="{4B22A8A7-1BF1-4FE6-95D0-0A66E783087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8" authorId="0" shapeId="0" xr:uid="{3FDEB414-0008-45B6-AB5F-31B41790331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69" authorId="0" shapeId="0" xr:uid="{4E8CE907-A83E-4C2F-A5FC-F80880A444F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0" authorId="0" shapeId="0" xr:uid="{3E2E3050-D750-43C0-8007-288EE7E5D3C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1" authorId="0" shapeId="0" xr:uid="{E2B906A1-1A72-42E5-9AF0-7147DC8ACCB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2" authorId="0" shapeId="0" xr:uid="{5F5E0C32-7F7A-4482-893F-DC805881E77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3" authorId="0" shapeId="0" xr:uid="{F74546AA-67B7-45FF-8B9E-55F3C18298C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4" authorId="0" shapeId="0" xr:uid="{82567973-2773-403F-B3F6-0F9B5EE5DAD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5" authorId="0" shapeId="0" xr:uid="{51342C09-E9AD-4CFA-A781-7C00890B784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6" authorId="0" shapeId="0" xr:uid="{580C9C49-4BF7-4B5F-9FB0-36EFFA93F20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7" authorId="0" shapeId="0" xr:uid="{7AD6AAA9-A5D5-4054-AD65-B32ECA2E88A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8" authorId="0" shapeId="0" xr:uid="{4677C680-2457-454A-9AEB-94D825DC8A8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79" authorId="0" shapeId="0" xr:uid="{75B673A2-3D4A-4E58-AE2B-412E4A3C262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0" authorId="0" shapeId="0" xr:uid="{07913842-5CB5-45AD-B7E4-C57FFA3ADCA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1" authorId="0" shapeId="0" xr:uid="{01925A8D-A294-4DEF-91BC-D0549BD0762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2" authorId="0" shapeId="0" xr:uid="{8A850915-6A94-4849-B7B8-F5728CBBE6B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3" authorId="0" shapeId="0" xr:uid="{A507F2A9-47DA-4D95-A717-7E3B6A5714B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4" authorId="0" shapeId="0" xr:uid="{F6230B56-1EF2-46A6-A9C1-B0B15A51FDF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5" authorId="0" shapeId="0" xr:uid="{9F160C31-9CB0-4DB5-B78C-BDFDCF80951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6" authorId="0" shapeId="0" xr:uid="{BA4BA6AB-65F7-4581-998D-A76AA3D7A87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7" authorId="0" shapeId="0" xr:uid="{7525DA5C-25D6-480F-9327-F38C1FCBA5B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8" authorId="0" shapeId="0" xr:uid="{62AD742A-A365-4B24-9597-A30AAFF5BE8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89" authorId="0" shapeId="0" xr:uid="{E97D11A4-7BFE-45F2-8EEE-875FACC94DF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0" authorId="0" shapeId="0" xr:uid="{23B6668C-5FF4-455F-9184-7C1DF9EE7E0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1" authorId="0" shapeId="0" xr:uid="{53050FA1-65A5-4652-ACEF-6411CF6DE7B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2" authorId="0" shapeId="0" xr:uid="{72FE7EC8-7C58-4BDB-AA14-4C6914C391E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3" authorId="0" shapeId="0" xr:uid="{160E926A-DE70-4A43-ACB6-605C32BE612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4" authorId="0" shapeId="0" xr:uid="{7402A7D4-7F8C-4940-AD43-1BE21C9EAAA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5" authorId="0" shapeId="0" xr:uid="{59DF82A1-8460-47AA-B237-0BF5FC1DCE4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6" authorId="0" shapeId="0" xr:uid="{9EE3106F-458C-48DB-9FEE-7D7F4137F3A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7" authorId="0" shapeId="0" xr:uid="{ED3760AC-AC49-4A2B-B5DD-29442CDA610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8" authorId="0" shapeId="0" xr:uid="{A4C51E44-AED3-4DC8-8018-09FE0B6E207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99" authorId="0" shapeId="0" xr:uid="{86B0E83F-E998-4D82-AE68-44BB9D6E966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0" authorId="0" shapeId="0" xr:uid="{4DADAD83-8B50-4B12-954D-E1E1F1A3725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1" authorId="0" shapeId="0" xr:uid="{E6CABCB2-5832-4084-B619-8A57C93CE1B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2" authorId="0" shapeId="0" xr:uid="{848B7CDA-722E-40F8-BAC2-5EFAD5984D1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3" authorId="0" shapeId="0" xr:uid="{434CDBD7-36CA-4087-9A20-F22A26D2BF2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4" authorId="0" shapeId="0" xr:uid="{530D9998-234A-4AEB-AEEA-AD7780C8197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5" authorId="0" shapeId="0" xr:uid="{935A5B1E-6488-46B0-97E8-AECE2CC2431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6" authorId="0" shapeId="0" xr:uid="{71A9D10E-4680-4BE3-B901-2845BE603C6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7" authorId="0" shapeId="0" xr:uid="{25C1DD77-2382-4298-A616-9CA77E61809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8" authorId="0" shapeId="0" xr:uid="{D6F78B20-78CB-4121-852E-74A46AD3682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09" authorId="0" shapeId="0" xr:uid="{905A457E-709E-4CC6-AB45-C0A5149FE97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0" authorId="0" shapeId="0" xr:uid="{3B5F42F7-BAEF-4831-B9ED-99947C48048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1" authorId="0" shapeId="0" xr:uid="{EB3D88D0-D1E0-4BB3-9541-C70D0186891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2" authorId="0" shapeId="0" xr:uid="{85912E32-3D8B-45E2-8678-5897244C14F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3" authorId="0" shapeId="0" xr:uid="{899B5C8A-90F6-4A02-86DC-143E1E3AC3B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4" authorId="0" shapeId="0" xr:uid="{7820961A-6C2C-4C4F-B77F-395AFCD444F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5" authorId="0" shapeId="0" xr:uid="{70C655C5-11E4-40E4-9CAC-D29E06C079F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6" authorId="0" shapeId="0" xr:uid="{2FAA379E-C085-402F-9B0F-60D1B72AAAD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7" authorId="0" shapeId="0" xr:uid="{76382079-DE5D-4C95-A013-0E206C12771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8" authorId="0" shapeId="0" xr:uid="{63182160-652B-4686-BD9C-ECA153D668E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19" authorId="0" shapeId="0" xr:uid="{F3059774-25EA-4134-B4A2-62138E6EE6D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0" authorId="0" shapeId="0" xr:uid="{5B9D3910-AE71-47FE-AA80-3FEA4EF9869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1" authorId="0" shapeId="0" xr:uid="{8EFCB53D-6972-4F20-9E63-E0056592C29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2" authorId="0" shapeId="0" xr:uid="{1236009E-33F3-4443-8E3A-D7192DC6B65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3" authorId="0" shapeId="0" xr:uid="{67E6A328-E197-49AD-82D8-2D66C95D84A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4" authorId="0" shapeId="0" xr:uid="{1D53F66C-0212-41FE-BFCF-353F8C18C79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5" authorId="0" shapeId="0" xr:uid="{BA9566E0-84DE-4C5D-A4AA-56C8849B653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6" authorId="0" shapeId="0" xr:uid="{16C11954-34CD-4029-80EB-5FBEE536E01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7" authorId="0" shapeId="0" xr:uid="{D60E6C3C-02D1-4E13-AAAA-7DD81BB99E9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8" authorId="0" shapeId="0" xr:uid="{ABFA4039-AF4E-4F27-98CD-BE387A4F688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29" authorId="0" shapeId="0" xr:uid="{4DD00CC3-9BA4-4373-8C3A-BD0F3C4BBCB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0" authorId="0" shapeId="0" xr:uid="{C782BE3F-E3FF-4539-B56B-6BB9EAD1155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1" authorId="0" shapeId="0" xr:uid="{07C9E001-1158-4248-BF25-75DA703ADBC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2" authorId="0" shapeId="0" xr:uid="{C0BAC935-83CE-4EC6-AD2A-B004418FC21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3" authorId="0" shapeId="0" xr:uid="{02A33E27-40C6-4ADA-B4C1-604A7DEAC6C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4" authorId="0" shapeId="0" xr:uid="{A346551A-A3F2-435E-911B-B2ACBF3F04C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5" authorId="0" shapeId="0" xr:uid="{CA181DAA-5439-4682-8F38-5431B216383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6" authorId="0" shapeId="0" xr:uid="{938880B6-B778-460D-A1CA-5E088B1DAB5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7" authorId="0" shapeId="0" xr:uid="{A8A22535-150C-42DA-ADCE-86B32402ED1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8" authorId="0" shapeId="0" xr:uid="{CD9BAA4C-1E9A-4930-9DAD-388317A1A6C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39" authorId="0" shapeId="0" xr:uid="{F564874A-8126-4646-BA00-C17F8A3D8EF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0" authorId="0" shapeId="0" xr:uid="{44283B0E-FFF9-4B52-BE39-682C0F54D66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1" authorId="0" shapeId="0" xr:uid="{CD01835D-C998-4B31-BBB9-28960A7000D4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2" authorId="0" shapeId="0" xr:uid="{B72A2F73-939D-4DB4-AE0B-D97BA3209EA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3" authorId="0" shapeId="0" xr:uid="{C4538A70-777E-40DE-9F4F-D6E455E610A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4" authorId="0" shapeId="0" xr:uid="{122598E7-1D22-47C0-B5D2-11664C3C629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5" authorId="0" shapeId="0" xr:uid="{5CE54A8D-0FB7-413E-B347-CE2E350B420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6" authorId="0" shapeId="0" xr:uid="{EB5CCC19-6F73-443E-83CC-231167CB40D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7" authorId="0" shapeId="0" xr:uid="{88ED24D8-04AF-49AB-82D7-01B1B7D75D3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8" authorId="0" shapeId="0" xr:uid="{5598D5D0-9A30-4866-BB71-712E7A06BA4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49" authorId="0" shapeId="0" xr:uid="{D300EF98-26B7-4DFC-AEE5-7EF590188D2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0" authorId="0" shapeId="0" xr:uid="{F3EE0D01-25BB-4D1F-8DF5-0BF609A7633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1" authorId="0" shapeId="0" xr:uid="{0C9C09C6-BA93-4209-A4A5-CDBBBD6FCA3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2" authorId="0" shapeId="0" xr:uid="{3E430421-9B21-4933-A13E-D252AD72A47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3" authorId="0" shapeId="0" xr:uid="{A02B19BE-F0A3-4C86-A312-8E1395B77FB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4" authorId="0" shapeId="0" xr:uid="{47B5E8E8-0793-4483-A773-D7A413CEF5B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5" authorId="0" shapeId="0" xr:uid="{D3E1D9EF-93F5-46F9-8804-EDF5C5D1454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6" authorId="0" shapeId="0" xr:uid="{0FF9A301-4441-4451-A46C-90C09D38680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7" authorId="0" shapeId="0" xr:uid="{F2C02938-7019-4DFC-AD45-2C044759F63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8" authorId="0" shapeId="0" xr:uid="{73EE48F4-EA19-4EC3-BFF3-D82F2F7B089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59" authorId="0" shapeId="0" xr:uid="{3214F248-3966-4C2E-BA8B-91A01482883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0" authorId="0" shapeId="0" xr:uid="{47DBD5FA-0405-4CE6-8A76-66EBF708652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1" authorId="0" shapeId="0" xr:uid="{CA79F5B8-F1A7-409A-B575-8FE4B26E844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2" authorId="0" shapeId="0" xr:uid="{511484D5-5634-4FCD-91EE-05A1CAAAC0B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3" authorId="0" shapeId="0" xr:uid="{C6AE8A56-BFEC-4967-AE16-FAA7380996F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4" authorId="0" shapeId="0" xr:uid="{706B74F1-23AA-45BF-9F27-72350A11C5B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5" authorId="0" shapeId="0" xr:uid="{70FAD9C6-6910-4E79-9D7F-B1CA49811A8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6" authorId="0" shapeId="0" xr:uid="{4F268618-F9B4-4A91-8E0C-AFA41B95303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7" authorId="0" shapeId="0" xr:uid="{429CA9F7-010B-420B-8F03-38CB09479C3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8" authorId="0" shapeId="0" xr:uid="{5B648A0A-0524-4ECD-A7E4-49F6698F670D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69" authorId="0" shapeId="0" xr:uid="{8D14D653-CAB6-4CD0-9F01-5B40428AE9F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0" authorId="0" shapeId="0" xr:uid="{3F3ADA93-0B65-4B5B-AFDF-592DF03D3DF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1" authorId="0" shapeId="0" xr:uid="{CBF8EB79-1CB1-45E1-A61E-87ABCA0C77C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2" authorId="0" shapeId="0" xr:uid="{D79446CC-0AE4-41F7-A0C7-250759514013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3" authorId="0" shapeId="0" xr:uid="{5B8FCE4E-F580-40E1-8DDE-6860B8FE42E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4" authorId="0" shapeId="0" xr:uid="{A9262611-07E6-43A8-93F7-67EAEB3457F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5" authorId="0" shapeId="0" xr:uid="{4C7C7F9D-DE89-427D-9356-47CB5604046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6" authorId="0" shapeId="0" xr:uid="{56E35145-8AC5-4B1B-B5C3-C049964BA0E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7" authorId="0" shapeId="0" xr:uid="{52EE6E69-036C-4555-BA8D-C2A66B432C15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8" authorId="0" shapeId="0" xr:uid="{16F57403-C4BC-448A-9AB0-4483AD5D2AB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79" authorId="0" shapeId="0" xr:uid="{D4000395-14CC-47C3-B4A3-E76A1DFEDCE0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0" authorId="0" shapeId="0" xr:uid="{45D64A60-4D25-4ECE-8494-F4D55089A2D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1" authorId="0" shapeId="0" xr:uid="{1034018D-3FE9-4425-8D1E-5820691265C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2" authorId="0" shapeId="0" xr:uid="{14681C63-E9DB-4564-93AD-3BC80AF35882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3" authorId="0" shapeId="0" xr:uid="{344D5AB2-B903-4624-B85E-92C069C6A88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4" authorId="0" shapeId="0" xr:uid="{03453EF5-DD92-40D2-B3B8-609316914EF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5" authorId="0" shapeId="0" xr:uid="{F03BC777-0846-4065-8679-F4589F58C95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6" authorId="0" shapeId="0" xr:uid="{F1798B08-C852-460B-BFB1-BC1E6661E421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7" authorId="0" shapeId="0" xr:uid="{0DC5C7D0-BD22-404F-AF17-036AFB32EA4C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8" authorId="0" shapeId="0" xr:uid="{924EFD0E-50DD-430D-9FEB-63638A48DB3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89" authorId="0" shapeId="0" xr:uid="{C0F478BC-0E7B-4E14-8A2B-837775289FD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0" authorId="0" shapeId="0" xr:uid="{3546BBBA-169C-4EAC-BEB7-9B9D665F528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1" authorId="0" shapeId="0" xr:uid="{8C8B85F3-0F0E-4F51-9A1A-07BAC1FA48E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2" authorId="0" shapeId="0" xr:uid="{A69CDDEE-71FE-4165-BE28-C5E799B5853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3" authorId="0" shapeId="0" xr:uid="{9276BD32-0625-41AC-A026-9F0E65A8E439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4" authorId="0" shapeId="0" xr:uid="{63902D89-C44B-42DD-A042-2F0071D0E2F8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5" authorId="0" shapeId="0" xr:uid="{84EBB7A3-C3B1-4DBC-A253-A2174ECE59A7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6" authorId="0" shapeId="0" xr:uid="{5A16E25B-8BB9-4B06-906A-20DE4B457DB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7" authorId="0" shapeId="0" xr:uid="{B0C5EE29-9046-4243-A8E5-B80AAC70A2DE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8" authorId="0" shapeId="0" xr:uid="{DCAEC35C-1326-4EC0-97EA-D0207117CBE6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199" authorId="0" shapeId="0" xr:uid="{3414C026-8A6A-482B-99F0-6AD68AE53C5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00" authorId="0" shapeId="0" xr:uid="{26E9AAEE-B7FE-437F-89A2-AB232C6F18DB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01" authorId="0" shapeId="0" xr:uid="{D3DD8DB0-822D-430C-8D16-6939CF07577A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  <comment ref="J202" authorId="0" shapeId="0" xr:uid="{9D645CE1-AAFF-4716-B86C-BBB9986447DF}">
      <text>
        <r>
          <rPr>
            <sz val="8"/>
            <color indexed="81"/>
            <rFont val="Calibri"/>
            <family val="2"/>
            <scheme val="minor"/>
          </rPr>
          <t>1.Mechanical; entry ways &amp; Fan motors etc.
2.Piping n Drainage; valves &amp; fittings etc.
3.Electrical n Sensors etc
4.Repairs on OTS item, Major components etc.
5.Building/Facility Related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Loh Wei Min</author>
  </authors>
  <commentList>
    <comment ref="E13" authorId="0" shapeId="0" xr:uid="{573FB9C8-84CC-402F-B581-9FBD77C13BF6}">
      <text>
        <r>
          <rPr>
            <b/>
            <sz val="9"/>
            <color indexed="81"/>
            <rFont val="Tahoma"/>
            <family val="2"/>
          </rPr>
          <t>Regular Preventive Maintenance Works/Servicing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 xr:uid="{492B9C7D-EA75-43FA-B31F-FA617430E33F}">
      <text>
        <r>
          <rPr>
            <sz val="9"/>
            <color indexed="81"/>
            <rFont val="Tahoma"/>
            <family val="2"/>
          </rPr>
          <t>Includes deFrost Heaters, Solenoid valves, tranducers, controllers etc.</t>
        </r>
      </text>
    </comment>
    <comment ref="O32" authorId="0" shapeId="0" xr:uid="{0ADF6129-0617-48EE-BA9A-9E67B72CA639}">
      <text>
        <r>
          <rPr>
            <b/>
            <sz val="9"/>
            <color indexed="81"/>
            <rFont val="Tahoma"/>
            <family val="2"/>
          </rPr>
          <t>Maverick</t>
        </r>
        <r>
          <rPr>
            <sz val="9"/>
            <color indexed="81"/>
            <rFont val="Tahoma"/>
            <family val="2"/>
          </rPr>
          <t xml:space="preserve"> Ad Hoc Spend 
"</t>
        </r>
        <r>
          <rPr>
            <i/>
            <sz val="9"/>
            <color indexed="81"/>
            <rFont val="Tahoma"/>
            <family val="2"/>
          </rPr>
          <t>SPOT purchase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Loh Wei Min</author>
  </authors>
  <commentList>
    <comment ref="S4" authorId="0" shapeId="0" xr:uid="{6B7469B1-9C14-4743-A201-F6A6DA1FD1F8}">
      <text>
        <r>
          <rPr>
            <b/>
            <sz val="9"/>
            <color indexed="81"/>
            <rFont val="Tahoma"/>
            <family val="2"/>
          </rPr>
          <t xml:space="preserve">OTS </t>
        </r>
        <r>
          <rPr>
            <sz val="9"/>
            <color indexed="81"/>
            <rFont val="Tahoma"/>
            <family val="2"/>
          </rPr>
          <t>= Off-the-Shelf</t>
        </r>
      </text>
    </comment>
  </commentList>
</comments>
</file>

<file path=xl/sharedStrings.xml><?xml version="1.0" encoding="utf-8"?>
<sst xmlns="http://schemas.openxmlformats.org/spreadsheetml/2006/main" count="284" uniqueCount="220">
  <si>
    <t>A</t>
  </si>
  <si>
    <t>E</t>
  </si>
  <si>
    <t>F</t>
  </si>
  <si>
    <t>G</t>
  </si>
  <si>
    <t>B</t>
  </si>
  <si>
    <t xml:space="preserve">Supplier Name: </t>
  </si>
  <si>
    <t>Submission Date:</t>
  </si>
  <si>
    <t>SN</t>
  </si>
  <si>
    <r>
      <rPr>
        <b/>
        <sz val="11"/>
        <color theme="1"/>
        <rFont val="Calibri"/>
        <family val="2"/>
        <scheme val="minor"/>
      </rPr>
      <t>Line ITEM description / Taxonomy item name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(universal Nomenclature Notation code)</t>
    </r>
  </si>
  <si>
    <r>
      <t xml:space="preserve">MPN </t>
    </r>
    <r>
      <rPr>
        <sz val="8"/>
        <color theme="1"/>
        <rFont val="Calibri"/>
        <family val="2"/>
        <scheme val="minor"/>
      </rPr>
      <t>(OEM manufacter's Part No.)</t>
    </r>
  </si>
  <si>
    <r>
      <rPr>
        <sz val="8"/>
        <color theme="1"/>
        <rFont val="Calibri"/>
        <family val="2"/>
        <scheme val="minor"/>
      </rPr>
      <t>Your company</t>
    </r>
    <r>
      <rPr>
        <sz val="11"/>
        <color theme="1"/>
        <rFont val="Calibri"/>
        <family val="2"/>
        <scheme val="minor"/>
      </rPr>
      <t xml:space="preserve"> assigned Part No.</t>
    </r>
    <r>
      <rPr>
        <sz val="6"/>
        <color theme="1"/>
        <rFont val="Calibri"/>
        <family val="2"/>
        <scheme val="minor"/>
      </rPr>
      <t xml:space="preserve"> (where applicable)</t>
    </r>
  </si>
  <si>
    <r>
      <t>Unit Of Measure 
(</t>
    </r>
    <r>
      <rPr>
        <b/>
        <sz val="9"/>
        <color theme="1"/>
        <rFont val="Calibri"/>
        <family val="2"/>
        <scheme val="minor"/>
      </rPr>
      <t>UOM</t>
    </r>
    <r>
      <rPr>
        <sz val="9"/>
        <color theme="1"/>
        <rFont val="Calibri"/>
        <family val="2"/>
        <scheme val="minor"/>
      </rPr>
      <t>)</t>
    </r>
  </si>
  <si>
    <t>Type of Commoditiy</t>
  </si>
  <si>
    <r>
      <t>For Oversea imports; Whether seperate Shipping Charges will be applicable? (Y/</t>
    </r>
    <r>
      <rPr>
        <b/>
        <sz val="7"/>
        <color rgb="FFFF0000"/>
        <rFont val="Calibri"/>
        <family val="2"/>
        <scheme val="minor"/>
      </rPr>
      <t>N</t>
    </r>
    <r>
      <rPr>
        <sz val="7"/>
        <color theme="1"/>
        <rFont val="Calibri"/>
        <family val="2"/>
        <scheme val="minor"/>
      </rPr>
      <t>)</t>
    </r>
  </si>
  <si>
    <t>Line Item description of rendered services /repair works</t>
  </si>
  <si>
    <r>
      <rPr>
        <b/>
        <sz val="8"/>
        <color theme="1"/>
        <rFont val="Calibri"/>
        <family val="2"/>
        <scheme val="minor"/>
      </rPr>
      <t xml:space="preserve">Description of repaired ITEM /Taxonomy item name </t>
    </r>
    <r>
      <rPr>
        <sz val="6"/>
        <color theme="1"/>
        <rFont val="Calibri"/>
        <family val="2"/>
        <scheme val="minor"/>
      </rPr>
      <t>(universal Nomenclature Notation)</t>
    </r>
  </si>
  <si>
    <r>
      <t xml:space="preserve">Name </t>
    </r>
    <r>
      <rPr>
        <sz val="8"/>
        <color theme="1"/>
        <rFont val="Calibri"/>
        <family val="2"/>
        <scheme val="minor"/>
      </rPr>
      <t xml:space="preserve">of OEM </t>
    </r>
    <r>
      <rPr>
        <sz val="10"/>
        <color theme="1"/>
        <rFont val="Calibri"/>
        <family val="2"/>
        <scheme val="minor"/>
      </rPr>
      <t>manufacter</t>
    </r>
    <r>
      <rPr>
        <sz val="8"/>
        <color theme="1"/>
        <rFont val="Calibri"/>
        <family val="2"/>
        <scheme val="minor"/>
      </rPr>
      <t xml:space="preserve"> / Brand</t>
    </r>
  </si>
  <si>
    <t>SATS Biz Unit Dept Name</t>
  </si>
  <si>
    <t>Service Classification</t>
  </si>
  <si>
    <r>
      <t>For Oversea imports; Whether separate Shipping Charges will be applicable? (Y/</t>
    </r>
    <r>
      <rPr>
        <b/>
        <sz val="6"/>
        <color rgb="FFFF0000"/>
        <rFont val="Calibri"/>
        <family val="2"/>
        <scheme val="minor"/>
      </rPr>
      <t>N</t>
    </r>
    <r>
      <rPr>
        <sz val="6"/>
        <color theme="1"/>
        <rFont val="Calibri"/>
        <family val="2"/>
        <scheme val="minor"/>
      </rPr>
      <t>)</t>
    </r>
  </si>
  <si>
    <t>Vendor Company full name</t>
  </si>
  <si>
    <t>Vendor address: ______</t>
  </si>
  <si>
    <t xml:space="preserve">Primary Contact No.: ___________     </t>
  </si>
  <si>
    <t>Email: ________</t>
  </si>
  <si>
    <t>UEN: ________</t>
  </si>
  <si>
    <t>Reg no/ GST no: ______</t>
  </si>
  <si>
    <t>BILLING REPORT</t>
  </si>
  <si>
    <t>Dated</t>
  </si>
  <si>
    <r>
      <t xml:space="preserve">Remaining </t>
    </r>
    <r>
      <rPr>
        <b/>
        <sz val="12"/>
        <color theme="1"/>
        <rFont val="Calibri"/>
        <family val="2"/>
        <scheme val="minor"/>
      </rPr>
      <t>Balance</t>
    </r>
    <r>
      <rPr>
        <sz val="11"/>
        <color theme="1"/>
        <rFont val="Calibri"/>
        <family val="2"/>
        <scheme val="minor"/>
      </rPr>
      <t xml:space="preserve"> after amount is consumed for Corrective Maintenance works on the system:</t>
    </r>
  </si>
  <si>
    <t>SN.</t>
  </si>
  <si>
    <t>Vendor unique INVOICE NUMBER</t>
  </si>
  <si>
    <t>INV Date</t>
  </si>
  <si>
    <r>
      <t xml:space="preserve">The </t>
    </r>
    <r>
      <rPr>
        <b/>
        <sz val="9"/>
        <color theme="1"/>
        <rFont val="Calibri"/>
        <family val="2"/>
        <scheme val="minor"/>
      </rPr>
      <t>Month</t>
    </r>
    <r>
      <rPr>
        <sz val="8"/>
        <color theme="1"/>
        <rFont val="Calibri"/>
        <family val="2"/>
        <scheme val="minor"/>
      </rPr>
      <t xml:space="preserve"> Regular PM Servicing was performed</t>
    </r>
  </si>
  <si>
    <r>
      <rPr>
        <sz val="11"/>
        <color theme="1"/>
        <rFont val="Calibri"/>
        <family val="2"/>
        <scheme val="minor"/>
      </rPr>
      <t>Piping</t>
    </r>
    <r>
      <rPr>
        <sz val="6"/>
        <color theme="1"/>
        <rFont val="Calibri"/>
        <family val="2"/>
        <scheme val="minor"/>
      </rPr>
      <t>, Plumbing &amp; Sanitary works, mechnical valves, guages etc.</t>
    </r>
  </si>
  <si>
    <r>
      <t>Electrical works</t>
    </r>
    <r>
      <rPr>
        <sz val="6"/>
        <color theme="1"/>
        <rFont val="Calibri"/>
        <family val="2"/>
        <scheme val="minor"/>
      </rPr>
      <t>; Power distribution, Switches, &amp; Sensor systems, control panel etc</t>
    </r>
  </si>
  <si>
    <r>
      <t xml:space="preserve">Major Components: </t>
    </r>
    <r>
      <rPr>
        <sz val="6"/>
        <color theme="1"/>
        <rFont val="Calibri"/>
        <family val="2"/>
        <scheme val="minor"/>
      </rPr>
      <t xml:space="preserve">evaporator/condenser, compressor repairs </t>
    </r>
    <r>
      <rPr>
        <sz val="7"/>
        <color theme="1"/>
        <rFont val="Calibri"/>
        <family val="2"/>
        <scheme val="minor"/>
      </rPr>
      <t>etc.</t>
    </r>
  </si>
  <si>
    <r>
      <rPr>
        <sz val="10"/>
        <color theme="1"/>
        <rFont val="Calibri"/>
        <family val="2"/>
        <scheme val="minor"/>
      </rPr>
      <t>ManHours</t>
    </r>
    <r>
      <rPr>
        <sz val="8"/>
        <color theme="1"/>
        <rFont val="Calibri"/>
        <family val="2"/>
        <scheme val="minor"/>
      </rPr>
      <t xml:space="preserve"> Utlized for </t>
    </r>
    <r>
      <rPr>
        <b/>
        <sz val="10"/>
        <color theme="1"/>
        <rFont val="Calibri"/>
        <family val="2"/>
        <scheme val="minor"/>
      </rPr>
      <t>Corrective</t>
    </r>
    <r>
      <rPr>
        <sz val="8"/>
        <color theme="1"/>
        <rFont val="Calibri"/>
        <family val="2"/>
        <scheme val="minor"/>
      </rPr>
      <t xml:space="preserve"> Maintenance (</t>
    </r>
    <r>
      <rPr>
        <b/>
        <sz val="8"/>
        <color theme="1"/>
        <rFont val="Calibri"/>
        <family val="2"/>
        <scheme val="minor"/>
      </rPr>
      <t>CM</t>
    </r>
    <r>
      <rPr>
        <sz val="8"/>
        <color theme="1"/>
        <rFont val="Calibri"/>
        <family val="2"/>
        <scheme val="minor"/>
      </rPr>
      <t xml:space="preserve">) works </t>
    </r>
  </si>
  <si>
    <r>
      <t xml:space="preserve">TOTAL LABOUR CHARGE For </t>
    </r>
    <r>
      <rPr>
        <b/>
        <sz val="10"/>
        <color theme="1"/>
        <rFont val="Calibri"/>
        <family val="2"/>
        <scheme val="minor"/>
      </rPr>
      <t>CM</t>
    </r>
    <r>
      <rPr>
        <sz val="9"/>
        <color theme="1"/>
        <rFont val="Calibri"/>
        <family val="2"/>
        <scheme val="minor"/>
      </rPr>
      <t xml:space="preserve"> works</t>
    </r>
  </si>
  <si>
    <r>
      <t xml:space="preserve">Amount charged for Corrective Maintenance Works on the System; </t>
    </r>
    <r>
      <rPr>
        <sz val="7"/>
        <color theme="1"/>
        <rFont val="Calibri"/>
        <family val="2"/>
        <scheme val="minor"/>
      </rPr>
      <t>except Building Works</t>
    </r>
  </si>
  <si>
    <r>
      <t xml:space="preserve">Building Works: incidental </t>
    </r>
    <r>
      <rPr>
        <sz val="6"/>
        <color theme="10"/>
        <rFont val="Calibri"/>
        <family val="2"/>
        <scheme val="minor"/>
      </rPr>
      <t>civil works, flooring, walls etc.</t>
    </r>
  </si>
  <si>
    <r>
      <t xml:space="preserve">TOTAL amount charged for </t>
    </r>
    <r>
      <rPr>
        <b/>
        <sz val="10"/>
        <color theme="1"/>
        <rFont val="Calibri"/>
        <family val="2"/>
        <scheme val="minor"/>
      </rPr>
      <t>all</t>
    </r>
    <r>
      <rPr>
        <b/>
        <sz val="9"/>
        <color theme="1"/>
        <rFont val="Calibri"/>
        <family val="2"/>
        <scheme val="minor"/>
      </rPr>
      <t xml:space="preserve"> CM</t>
    </r>
    <r>
      <rPr>
        <sz val="9"/>
        <color theme="1"/>
        <rFont val="Calibri"/>
        <family val="2"/>
        <scheme val="minor"/>
      </rPr>
      <t xml:space="preserve"> Works</t>
    </r>
  </si>
  <si>
    <r>
      <t xml:space="preserve">TOTAL Amount Billed for this </t>
    </r>
    <r>
      <rPr>
        <b/>
        <sz val="10"/>
        <color theme="1"/>
        <rFont val="Calibri"/>
        <family val="2"/>
        <scheme val="minor"/>
      </rPr>
      <t>individual</t>
    </r>
    <r>
      <rPr>
        <sz val="10"/>
        <color theme="1"/>
        <rFont val="Calibri"/>
        <family val="2"/>
        <scheme val="minor"/>
      </rPr>
      <t xml:space="preserve"> Invoice</t>
    </r>
  </si>
  <si>
    <t>PM</t>
  </si>
  <si>
    <t>C</t>
  </si>
  <si>
    <t>D</t>
  </si>
  <si>
    <t>CM Man hours</t>
  </si>
  <si>
    <t>=A+B+C+D+E+F</t>
  </si>
  <si>
    <r>
      <t>=A+B+C+D+E+F+</t>
    </r>
    <r>
      <rPr>
        <b/>
        <sz val="10"/>
        <color theme="1"/>
        <rFont val="Calibri"/>
        <family val="2"/>
        <scheme val="minor"/>
      </rPr>
      <t>G</t>
    </r>
  </si>
  <si>
    <t>=PM+A+B+C+D+E+F</t>
  </si>
  <si>
    <t>ü</t>
  </si>
  <si>
    <t>ý</t>
  </si>
  <si>
    <t>SUB-TOTALS</t>
  </si>
  <si>
    <t>CONTRACT TOTAL SPEND (w/o GST)</t>
  </si>
  <si>
    <t>CONTRACTOR'S FINANCE/ACCOUNT w Name &amp; Sign</t>
  </si>
  <si>
    <t>SATS Executive/SE/AM with Name and Signature</t>
  </si>
  <si>
    <t>SATS Cost Centre HOD: Mgr/SM/AVP with Name and Signature</t>
  </si>
  <si>
    <t>Name of Contractor: _____</t>
  </si>
  <si>
    <t>Service LOG Report</t>
  </si>
  <si>
    <r>
      <t xml:space="preserve">SATS SAP Purchase Order# 
</t>
    </r>
    <r>
      <rPr>
        <sz val="6"/>
        <color rgb="FF000000"/>
        <rFont val="Arial"/>
        <family val="2"/>
      </rPr>
      <t>(where available)</t>
    </r>
  </si>
  <si>
    <t>Contractor Invoice Number</t>
  </si>
  <si>
    <t>Invoice Date</t>
  </si>
  <si>
    <r>
      <t xml:space="preserve">Performance / end results </t>
    </r>
    <r>
      <rPr>
        <sz val="8"/>
        <color rgb="FF000000"/>
        <rFont val="Arial"/>
        <family val="2"/>
      </rPr>
      <t>required of works done</t>
    </r>
  </si>
  <si>
    <r>
      <t xml:space="preserve">Name of Facility / Site 
</t>
    </r>
    <r>
      <rPr>
        <sz val="8"/>
        <color rgb="FF000000"/>
        <rFont val="Arial"/>
        <family val="2"/>
      </rPr>
      <t>(CC code)</t>
    </r>
  </si>
  <si>
    <r>
      <t xml:space="preserve">AREA &amp; LOCATION ID 
</t>
    </r>
    <r>
      <rPr>
        <sz val="8"/>
        <color rgb="FF000000"/>
        <rFont val="Arial"/>
        <family val="2"/>
      </rPr>
      <t>(description)</t>
    </r>
  </si>
  <si>
    <t>Brief of work scope</t>
  </si>
  <si>
    <r>
      <t xml:space="preserve">Man Hours </t>
    </r>
    <r>
      <rPr>
        <sz val="8"/>
        <color rgb="FF000000"/>
        <rFont val="Arial"/>
        <family val="2"/>
      </rPr>
      <t>required to complete</t>
    </r>
    <r>
      <rPr>
        <b/>
        <sz val="8"/>
        <color rgb="FF000000"/>
        <rFont val="Arial"/>
        <family val="2"/>
      </rPr>
      <t xml:space="preserve"> CM works</t>
    </r>
  </si>
  <si>
    <r>
      <t xml:space="preserve">TOTAL LABOUR CHARGE For </t>
    </r>
    <r>
      <rPr>
        <b/>
        <sz val="8"/>
        <color theme="1"/>
        <rFont val="Calibri"/>
        <family val="2"/>
        <scheme val="minor"/>
      </rPr>
      <t>CM</t>
    </r>
    <r>
      <rPr>
        <sz val="8"/>
        <color theme="1"/>
        <rFont val="Calibri"/>
        <family val="2"/>
        <scheme val="minor"/>
      </rPr>
      <t xml:space="preserve"> works</t>
    </r>
  </si>
  <si>
    <r>
      <t xml:space="preserve">Unit of measure </t>
    </r>
    <r>
      <rPr>
        <sz val="8"/>
        <color rgb="FF000000"/>
        <rFont val="Arial"/>
        <family val="2"/>
      </rPr>
      <t>for work completed</t>
    </r>
  </si>
  <si>
    <r>
      <t xml:space="preserve">Unitized Qty </t>
    </r>
    <r>
      <rPr>
        <sz val="8"/>
        <color rgb="FF000000"/>
        <rFont val="Arial"/>
        <family val="2"/>
      </rPr>
      <t>of (work) completed</t>
    </r>
  </si>
  <si>
    <t>Line TOTAL</t>
  </si>
  <si>
    <r>
      <t xml:space="preserve">Charges on </t>
    </r>
    <r>
      <rPr>
        <b/>
        <sz val="8"/>
        <color rgb="FFFF0000"/>
        <rFont val="Arial"/>
        <family val="2"/>
      </rPr>
      <t>FIXED</t>
    </r>
    <r>
      <rPr>
        <b/>
        <sz val="8"/>
        <color rgb="FF000000"/>
        <rFont val="Arial"/>
        <family val="2"/>
      </rPr>
      <t xml:space="preserve"> unit RATES</t>
    </r>
  </si>
  <si>
    <t>$ amount charged on Time &amp; Material basis</t>
  </si>
  <si>
    <t>(Sqm, meters run, Job, No., LOT etc.)</t>
  </si>
  <si>
    <t>(e.g.12 SqM)</t>
  </si>
  <si>
    <r>
      <rPr>
        <sz val="8"/>
        <color rgb="FFFF0000"/>
        <rFont val="Calibri"/>
        <family val="2"/>
        <scheme val="minor"/>
      </rPr>
      <t>SOR</t>
    </r>
    <r>
      <rPr>
        <sz val="8"/>
        <color rgb="FF000000"/>
        <rFont val="Calibri"/>
        <family val="2"/>
        <scheme val="minor"/>
      </rPr>
      <t xml:space="preserve"> Listed Spares &amp; itemized services</t>
    </r>
  </si>
  <si>
    <t>i - Building works</t>
  </si>
  <si>
    <t>ii - Mechanical works</t>
  </si>
  <si>
    <t>iii- Electrical works</t>
  </si>
  <si>
    <t>iv - Plumbing &amp; Sanitary works</t>
  </si>
  <si>
    <t>v. OTS Materials / items</t>
  </si>
  <si>
    <t>_</t>
  </si>
  <si>
    <t>IV 21-0166</t>
  </si>
  <si>
    <t>03/09/21</t>
  </si>
  <si>
    <t xml:space="preserve">Equipment Maintenance </t>
  </si>
  <si>
    <t>UTNZ</t>
  </si>
  <si>
    <t>Servicing of Venthood system</t>
  </si>
  <si>
    <t>No.</t>
  </si>
  <si>
    <t>Drain cover installation works.</t>
  </si>
  <si>
    <t>UKJD</t>
  </si>
  <si>
    <t>Fabricate and install s/steel grating at dining hall</t>
  </si>
  <si>
    <t>SqFt</t>
  </si>
  <si>
    <t>UPLZ</t>
  </si>
  <si>
    <t>Fabricate and install s/steel grating for combi oven area</t>
  </si>
  <si>
    <t>SqFT</t>
  </si>
  <si>
    <t>Equipment Maintenance.</t>
  </si>
  <si>
    <t>UMJZ</t>
  </si>
  <si>
    <t>Descaling of water boiler x 2</t>
  </si>
  <si>
    <t>Trouble shoot &amp; Maintenance</t>
  </si>
  <si>
    <t>UKJG</t>
  </si>
  <si>
    <t>Repairing of s/steel drain cover and sensor tap</t>
  </si>
  <si>
    <t>Job</t>
  </si>
  <si>
    <t>Maintenance work.</t>
  </si>
  <si>
    <t>UBDB</t>
  </si>
  <si>
    <t>Installation of s/steel support brackets for dinning hall</t>
  </si>
  <si>
    <t>UDBZ</t>
  </si>
  <si>
    <t xml:space="preserve">Equipment Maintenance. </t>
  </si>
  <si>
    <t>UKTB</t>
  </si>
  <si>
    <t>Descaling of water boiler x 1</t>
  </si>
  <si>
    <t>Trouble shoot /Maintenance.</t>
  </si>
  <si>
    <t>UCNZ</t>
  </si>
  <si>
    <t>Troubleshoot power tripped at NM kitchen</t>
  </si>
  <si>
    <t>LOT</t>
  </si>
  <si>
    <t>Troubleshoot power tripped at Dining hall</t>
  </si>
  <si>
    <t>UKTA</t>
  </si>
  <si>
    <t>Replacement of window netting x 12 pcs</t>
  </si>
  <si>
    <t>Trouble shoot&amp;Maintenance.</t>
  </si>
  <si>
    <t>UCMZ</t>
  </si>
  <si>
    <t>Troubleshoot power tripped at main DB1-5</t>
  </si>
  <si>
    <t>IV 21-0180</t>
  </si>
  <si>
    <t>16/09/21</t>
  </si>
  <si>
    <t xml:space="preserve"> Maintenance work.</t>
  </si>
  <si>
    <t>Replacement of window netting x 3 &amp; fix drain pipe assembly</t>
  </si>
  <si>
    <t>IV 21-0181</t>
  </si>
  <si>
    <t>18/09/21</t>
  </si>
  <si>
    <t>UBDA</t>
  </si>
  <si>
    <t>Troubleshoot Venthood fan motor tripped for NM kitchen</t>
  </si>
  <si>
    <t>IV 21-0182</t>
  </si>
  <si>
    <t>20/09/21</t>
  </si>
  <si>
    <t>UMIC</t>
  </si>
  <si>
    <t>Troubleshoot staff rest room 1 water leakage</t>
  </si>
  <si>
    <t>IV 21-0183</t>
  </si>
  <si>
    <t>21/09/21</t>
  </si>
  <si>
    <t>IV 21-0184</t>
  </si>
  <si>
    <t>23/09/21</t>
  </si>
  <si>
    <t>USWA</t>
  </si>
  <si>
    <t>IV 21-0187</t>
  </si>
  <si>
    <t>28/09/21</t>
  </si>
  <si>
    <t>Troube shoot &amp; Maintenance.</t>
  </si>
  <si>
    <t>Troubleshoot venthood KEF(2)2-3 tripped</t>
  </si>
  <si>
    <t>IV 21-0188</t>
  </si>
  <si>
    <t>29/09/21</t>
  </si>
  <si>
    <t>Trouble shoot.</t>
  </si>
  <si>
    <t>UMHZ</t>
  </si>
  <si>
    <t>Troubleshoot service counter roller shutter not working</t>
  </si>
  <si>
    <t>`</t>
  </si>
  <si>
    <r>
      <rPr>
        <sz val="8"/>
        <color theme="1"/>
        <rFont val="Calibri"/>
        <family val="2"/>
        <scheme val="minor"/>
      </rPr>
      <t>Location ID#</t>
    </r>
    <r>
      <rPr>
        <sz val="6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Room No./ID#</t>
    </r>
    <r>
      <rPr>
        <sz val="6"/>
        <color theme="1"/>
        <rFont val="Calibri"/>
        <family val="2"/>
        <scheme val="minor"/>
      </rPr>
      <t xml:space="preserve">
(where Possible)</t>
    </r>
  </si>
  <si>
    <r>
      <rPr>
        <b/>
        <sz val="11"/>
        <color theme="1"/>
        <rFont val="Calibri"/>
        <family val="2"/>
        <scheme val="minor"/>
      </rPr>
      <t>Fixed Unit Price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 SGD for </t>
    </r>
    <r>
      <rPr>
        <sz val="8"/>
        <color theme="1"/>
        <rFont val="Calibri"/>
        <family val="2"/>
        <scheme val="minor"/>
      </rPr>
      <t xml:space="preserve">Jan2022 </t>
    </r>
    <r>
      <rPr>
        <sz val="8"/>
        <color rgb="FFFF0000"/>
        <rFont val="Calibri"/>
        <family val="2"/>
        <scheme val="minor"/>
      </rPr>
      <t>until Dec2023</t>
    </r>
  </si>
  <si>
    <t>S005A/21</t>
  </si>
  <si>
    <t>S005C/21</t>
  </si>
  <si>
    <t>Pls key in your answers in this column below.</t>
  </si>
  <si>
    <t>Bidding Contractor Full Company Name:</t>
  </si>
  <si>
    <t>Company Biz Reg. No. (UEN):</t>
  </si>
  <si>
    <t>SATS Query</t>
  </si>
  <si>
    <t>Have you read the SATS Supplier code of conduct at sats-supplier-code-of-conduct.pdf? </t>
  </si>
  <si>
    <t>Does your company commit to comply with the SATS-Supplier-Code-of-Conduct.pdf? </t>
  </si>
  <si>
    <t>Who was your last customer for a similar program of comparable scale &amp; project duration? </t>
  </si>
  <si>
    <r>
      <t xml:space="preserve">Pls key in your </t>
    </r>
    <r>
      <rPr>
        <b/>
        <sz val="10"/>
        <color theme="1"/>
        <rFont val="Calibri"/>
        <family val="2"/>
        <scheme val="minor"/>
      </rPr>
      <t>years of experience</t>
    </r>
    <r>
      <rPr>
        <sz val="10"/>
        <color theme="1"/>
        <rFont val="Calibri"/>
        <family val="2"/>
        <scheme val="minor"/>
      </rPr>
      <t xml:space="preserve"> in such programs/systems of similar scale and contract duration.</t>
    </r>
  </si>
  <si>
    <t xml:space="preserve">Who are your top 3 most critical (important) suppliers? </t>
  </si>
  <si>
    <t>1.
2.
3.</t>
  </si>
  <si>
    <t>Did you attend the site show round at 234PL on 16Nov2021?</t>
  </si>
  <si>
    <t>Do you have similar Term Contracts to service and maintain such programs/systems for other customers in Singapore?  </t>
  </si>
  <si>
    <t>What is your contingency (Biz Continuity Plan) should any of these three(3) suppliers be inadvertently shutdown due to 'force majeure'?  </t>
  </si>
  <si>
    <t>CW2111Q276</t>
  </si>
  <si>
    <t>What is your projection on the manhours required for only regular Preventive Maintenance (PM) activities/work over a year?</t>
  </si>
  <si>
    <t>Does your company accept the Terms and Conditions published with this Tender Exercise?</t>
  </si>
  <si>
    <r>
      <t xml:space="preserve">Pls key in the name of your Number One most important supplier?
What does your number One supplier provide to your company? </t>
    </r>
    <r>
      <rPr>
        <sz val="8"/>
        <color theme="1"/>
        <rFont val="Calibri"/>
        <family val="2"/>
        <scheme val="minor"/>
      </rPr>
      <t>(pertaining/relevant to this contract scope)</t>
    </r>
  </si>
  <si>
    <r>
      <t xml:space="preserve">Pls key in the name of your Second Critical supplier?
What does your number Two supplier provide to your company? </t>
    </r>
    <r>
      <rPr>
        <sz val="8"/>
        <color theme="1"/>
        <rFont val="Calibri"/>
        <family val="2"/>
        <scheme val="minor"/>
      </rPr>
      <t>(pertaining/relevant to this contract scope)</t>
    </r>
  </si>
  <si>
    <r>
      <t xml:space="preserve">Pls key in the name of your Third crucial supplier?
What does your number Three supplier provide to your company? </t>
    </r>
    <r>
      <rPr>
        <sz val="8"/>
        <color theme="1"/>
        <rFont val="Calibri"/>
        <family val="2"/>
        <scheme val="minor"/>
      </rPr>
      <t>(pertaining/relevant to this contract scope)</t>
    </r>
  </si>
  <si>
    <t>Are there any Export-Import controls (End-User Certificate) required/applicable for any component of your supplied scope?</t>
  </si>
  <si>
    <t>For this Condition-based Maintainance: Pls key in your target allowable repair/replacement duration upon identified breakdown of Compressor</t>
  </si>
  <si>
    <t>For this Condition-based Maintainance: Pls key in your target allowable repair/replacement duration upon identified breakdown of Drier Filter</t>
  </si>
  <si>
    <t xml:space="preserve">For this Condition-based Maintainance: Pls key in your target allowable repair/replacement duration upon identified breakdown of Receiver </t>
  </si>
  <si>
    <t>For this Condition-based Maintainance: Pls key in your target allowable repair/replacement duration upon identified breakdown of Fan Motor</t>
  </si>
  <si>
    <t>Condition-based Maintainance: Pls key in your target allowable repair/replacement duration upon identified breakdown of Evaporator Coil</t>
  </si>
  <si>
    <r>
      <rPr>
        <sz val="8"/>
        <color theme="1"/>
        <rFont val="Calibri"/>
        <family val="2"/>
        <scheme val="minor"/>
      </rPr>
      <t>Condition-based Maintainance</t>
    </r>
    <r>
      <rPr>
        <sz val="10"/>
        <color theme="1"/>
        <rFont val="Calibri"/>
        <family val="2"/>
        <scheme val="minor"/>
      </rPr>
      <t>: Pls key in your target allowable repair/replacement duration upon identified breakdown of "Metering Device"</t>
    </r>
  </si>
  <si>
    <t>Condition-based Maintainance: Pls key in your target allowable repair/replacement duration upon identified breakdown of Electronic Controller</t>
  </si>
  <si>
    <t>What is your best estimate on the Cooling capacity in Refrigerated Tons of this refrigeration system at 234 Pandan Loop?</t>
  </si>
  <si>
    <t>Condition-based Maintainance: Pls key in your target allowable repair/replacement duration upon identified breakdown of Condensing Coil</t>
  </si>
  <si>
    <r>
      <t>What is your rough projection on the *ROM budget ($value) for Corrective Maintenance (CM) including manpower, repairs, spares &amp; consumables until Dec2022</t>
    </r>
    <r>
      <rPr>
        <sz val="11"/>
        <color rgb="FFFF0000"/>
        <rFont val="Calibri"/>
        <family val="2"/>
        <scheme val="minor"/>
      </rPr>
      <t>?</t>
    </r>
  </si>
  <si>
    <t>LIST OF ALL INVOICES IN THE CONTRACT PERIOD OF 01 JAN 2021 TO 31 DEC 2023</t>
  </si>
  <si>
    <t>Contract Ref No.: CW2111Q276</t>
  </si>
  <si>
    <r>
      <t xml:space="preserve">Remaining </t>
    </r>
    <r>
      <rPr>
        <b/>
        <sz val="10"/>
        <color theme="1"/>
        <rFont val="Calibri"/>
        <family val="2"/>
        <scheme val="minor"/>
      </rPr>
      <t>Balance</t>
    </r>
    <r>
      <rPr>
        <sz val="10"/>
        <color theme="1"/>
        <rFont val="Calibri"/>
        <family val="2"/>
        <scheme val="minor"/>
      </rPr>
      <t xml:space="preserve"> after amount is consumed for PM charges:</t>
    </r>
  </si>
  <si>
    <r>
      <t xml:space="preserve">Regular </t>
    </r>
    <r>
      <rPr>
        <b/>
        <sz val="9"/>
        <color theme="1"/>
        <rFont val="Calibri"/>
        <family val="2"/>
        <scheme val="minor"/>
      </rPr>
      <t>PM</t>
    </r>
    <r>
      <rPr>
        <sz val="9"/>
        <color theme="1"/>
        <rFont val="Calibri"/>
        <family val="2"/>
        <scheme val="minor"/>
      </rPr>
      <t xml:space="preserve"> SERVICING works ($)</t>
    </r>
  </si>
  <si>
    <r>
      <rPr>
        <b/>
        <sz val="11"/>
        <color theme="1"/>
        <rFont val="Calibri"/>
        <family val="2"/>
        <scheme val="minor"/>
      </rPr>
      <t>Projected</t>
    </r>
    <r>
      <rPr>
        <sz val="11"/>
        <color theme="1"/>
        <rFont val="Calibri"/>
        <family val="2"/>
        <scheme val="minor"/>
      </rPr>
      <t xml:space="preserve"> total on Corrective Maintenance charges for 12months until DEC 2022:</t>
    </r>
  </si>
  <si>
    <r>
      <t>Mechanical &amp; Electro-Mech</t>
    </r>
    <r>
      <rPr>
        <sz val="6"/>
        <color theme="1"/>
        <rFont val="Calibri"/>
        <family val="2"/>
        <scheme val="minor"/>
      </rPr>
      <t>: Fan motor, doors /shutters, seals, air curtains etc.</t>
    </r>
  </si>
  <si>
    <t>S0001A/21</t>
  </si>
  <si>
    <t>S0002C/21</t>
  </si>
  <si>
    <t>S003A/21</t>
  </si>
  <si>
    <t>S004C/21</t>
  </si>
  <si>
    <t>Unit Manhour Rate for CM works during Monday to Friday between 9am to 6pm.</t>
  </si>
  <si>
    <t>Line ITEM description</t>
  </si>
  <si>
    <t>SGD ($)</t>
  </si>
  <si>
    <t>UNIT of Measure</t>
  </si>
  <si>
    <t>Unit Manhour Rate for CM works during from midnight 12am to 9am</t>
  </si>
  <si>
    <t>for One ManHour</t>
  </si>
  <si>
    <t>for Each Quarter</t>
  </si>
  <si>
    <t>Annual</t>
  </si>
  <si>
    <t>Preventive Maintenance</t>
  </si>
  <si>
    <t>AD Hoc Corrective Maintenance Manhour Rates</t>
  </si>
  <si>
    <t>Unit Manhour Rate for CM works during Weekends &amp; Public holidays : 
9am to 9pm.</t>
  </si>
  <si>
    <t>Unit Manhour Rate for CM works: Monday to Friday (after office hours) 
between 6pm to 12 midnight.</t>
  </si>
  <si>
    <r>
      <t xml:space="preserve">Model No. / Assy PN. Of repaired Item </t>
    </r>
    <r>
      <rPr>
        <sz val="6"/>
        <color theme="1"/>
        <rFont val="Calibri"/>
        <family val="2"/>
        <scheme val="minor"/>
      </rPr>
      <t>(where known)</t>
    </r>
  </si>
  <si>
    <t>SATS Supervisor with Name and Signature</t>
  </si>
  <si>
    <t>Questionnaire</t>
  </si>
  <si>
    <t>Quarterly PM Price table</t>
  </si>
  <si>
    <t>Components n Parts Price</t>
  </si>
  <si>
    <t>Repair Services Unit Rates</t>
  </si>
  <si>
    <t>Billing Report Template</t>
  </si>
  <si>
    <t>Service LOG</t>
  </si>
  <si>
    <t>Sn</t>
  </si>
  <si>
    <t>WorkSheet / [Tab]</t>
  </si>
  <si>
    <r>
      <t xml:space="preserve">Quarterly PM on Refrigeration System of </t>
    </r>
    <r>
      <rPr>
        <b/>
        <sz val="11"/>
        <color rgb="FFFF0000"/>
        <rFont val="Calibri"/>
        <family val="2"/>
        <scheme val="minor"/>
      </rPr>
      <t>Main Kitchen</t>
    </r>
    <r>
      <rPr>
        <sz val="11"/>
        <color theme="1"/>
        <rFont val="Calibri"/>
        <family val="2"/>
        <scheme val="minor"/>
      </rPr>
      <t xml:space="preserve"> Production Line | Contract Start date: </t>
    </r>
    <r>
      <rPr>
        <b/>
        <sz val="12"/>
        <color theme="1"/>
        <rFont val="Calibri"/>
        <family val="2"/>
        <scheme val="minor"/>
      </rPr>
      <t>01April2022</t>
    </r>
    <r>
      <rPr>
        <sz val="11"/>
        <color theme="1"/>
        <rFont val="Calibri"/>
        <family val="2"/>
        <scheme val="minor"/>
      </rPr>
      <t xml:space="preserve">
Overall a rough combined floor area of </t>
    </r>
    <r>
      <rPr>
        <b/>
        <sz val="11"/>
        <color theme="1"/>
        <rFont val="Calibri"/>
        <family val="2"/>
        <scheme val="minor"/>
      </rPr>
      <t>1054 m2</t>
    </r>
    <r>
      <rPr>
        <sz val="11"/>
        <color theme="1"/>
        <rFont val="Calibri"/>
        <family val="2"/>
        <scheme val="minor"/>
      </rPr>
      <t xml:space="preserve">
Total: 21 FCU Fan Cooling Coil Unit (Evaporator Units)
Total: 20 Compressors
</t>
    </r>
    <r>
      <rPr>
        <sz val="8"/>
        <color theme="1"/>
        <rFont val="Calibri"/>
        <family val="2"/>
        <scheme val="minor"/>
      </rPr>
      <t>includes the quarterly checklist (service report), service Log, Billing summary reports and all necessary administrative billing activities.
Inculdes regular equipment calibrations, regular thermostat calibrations, thermocouple checks and consumables.</t>
    </r>
  </si>
  <si>
    <r>
      <t xml:space="preserve">Quarterly PM on Refrigeration System of </t>
    </r>
    <r>
      <rPr>
        <b/>
        <sz val="11"/>
        <color rgb="FFFF0000"/>
        <rFont val="Calibri"/>
        <family val="2"/>
        <scheme val="minor"/>
      </rPr>
      <t>Soup &amp; Sauce Production</t>
    </r>
    <r>
      <rPr>
        <sz val="11"/>
        <color theme="1"/>
        <rFont val="Calibri"/>
        <family val="2"/>
        <scheme val="minor"/>
      </rPr>
      <t xml:space="preserve"> Line | Contract Start date: </t>
    </r>
    <r>
      <rPr>
        <b/>
        <sz val="12"/>
        <color theme="1"/>
        <rFont val="Calibri"/>
        <family val="2"/>
        <scheme val="minor"/>
      </rPr>
      <t xml:space="preserve">01June2022 </t>
    </r>
    <r>
      <rPr>
        <sz val="11"/>
        <color theme="1"/>
        <rFont val="Calibri"/>
        <family val="2"/>
        <scheme val="minor"/>
      </rPr>
      <t xml:space="preserve">
Overall a rough combined floor area of </t>
    </r>
    <r>
      <rPr>
        <b/>
        <sz val="11"/>
        <color theme="1"/>
        <rFont val="Calibri"/>
        <family val="2"/>
        <scheme val="minor"/>
      </rPr>
      <t xml:space="preserve">96 m2 </t>
    </r>
    <r>
      <rPr>
        <sz val="11"/>
        <color theme="1"/>
        <rFont val="Calibri"/>
        <family val="2"/>
        <scheme val="minor"/>
      </rPr>
      <t xml:space="preserve">
Total: 5 FCU Fan Cooling Coil Unit (Evaporator Units)
Total: 4 Condensing units [6 nos. of Compressors]
</t>
    </r>
    <r>
      <rPr>
        <sz val="8"/>
        <color theme="1"/>
        <rFont val="Calibri"/>
        <family val="2"/>
        <scheme val="minor"/>
      </rPr>
      <t>includes the quarterly checklist (service report), service Log, Billing summary reports and all necessary administrative billing activities.
Inculdes regular equipment calibrations, regular thermostat calibrations, thermocouple checks and consumables.</t>
    </r>
  </si>
  <si>
    <r>
      <t xml:space="preserve">Quarterly PM on Refrigeration System of </t>
    </r>
    <r>
      <rPr>
        <b/>
        <sz val="11"/>
        <color rgb="FFFF0000"/>
        <rFont val="Calibri"/>
        <family val="2"/>
        <scheme val="minor"/>
      </rPr>
      <t>Meat &amp; Vegetable Preparation</t>
    </r>
    <r>
      <rPr>
        <sz val="11"/>
        <color theme="1"/>
        <rFont val="Calibri"/>
        <family val="2"/>
        <scheme val="minor"/>
      </rPr>
      <t xml:space="preserve"> Area | Contract Start date: </t>
    </r>
    <r>
      <rPr>
        <b/>
        <sz val="12"/>
        <color theme="1"/>
        <rFont val="Calibri"/>
        <family val="2"/>
        <scheme val="minor"/>
      </rPr>
      <t>01June2022</t>
    </r>
    <r>
      <rPr>
        <sz val="11"/>
        <color theme="1"/>
        <rFont val="Calibri"/>
        <family val="2"/>
        <scheme val="minor"/>
      </rPr>
      <t xml:space="preserve">
Overall a rough combined floor area of </t>
    </r>
    <r>
      <rPr>
        <b/>
        <sz val="11"/>
        <color theme="1"/>
        <rFont val="Calibri"/>
        <family val="2"/>
        <scheme val="minor"/>
      </rPr>
      <t>509 m2</t>
    </r>
    <r>
      <rPr>
        <sz val="11"/>
        <color theme="1"/>
        <rFont val="Calibri"/>
        <family val="2"/>
        <scheme val="minor"/>
      </rPr>
      <t xml:space="preserve">
Total: 17 FCU Fan Cooling Coil Units (Evaporator Units)
Total: 7 Condensing units [14 nos. of Compressors]
</t>
    </r>
    <r>
      <rPr>
        <sz val="8"/>
        <color theme="1"/>
        <rFont val="Calibri"/>
        <family val="2"/>
        <scheme val="minor"/>
      </rPr>
      <t>includes the quarterly checklist (service report), service Log, Billing summary reports and all necessary administrative billing activities.
Inculdes regular equipment calibrations, regular thermostat calibrations, thermocouple checks and consumables.</t>
    </r>
  </si>
  <si>
    <r>
      <t xml:space="preserve">Quarterly PM on Refrigeration System of </t>
    </r>
    <r>
      <rPr>
        <b/>
        <sz val="11"/>
        <color rgb="FFFF0000"/>
        <rFont val="Calibri"/>
        <family val="2"/>
        <scheme val="minor"/>
      </rPr>
      <t>Cold Kitchen</t>
    </r>
    <r>
      <rPr>
        <sz val="11"/>
        <color theme="1"/>
        <rFont val="Calibri"/>
        <family val="2"/>
        <scheme val="minor"/>
      </rPr>
      <t xml:space="preserve"> Production Line | Contract Start date: </t>
    </r>
    <r>
      <rPr>
        <b/>
        <sz val="12"/>
        <color theme="1"/>
        <rFont val="Calibri"/>
        <family val="2"/>
        <scheme val="minor"/>
      </rPr>
      <t>01Dec2021</t>
    </r>
    <r>
      <rPr>
        <sz val="11"/>
        <color theme="1"/>
        <rFont val="Calibri"/>
        <family val="2"/>
        <scheme val="minor"/>
      </rPr>
      <t xml:space="preserve">
Overall a rough combined floor area of </t>
    </r>
    <r>
      <rPr>
        <b/>
        <sz val="11"/>
        <color theme="1"/>
        <rFont val="Calibri"/>
        <family val="2"/>
        <scheme val="minor"/>
      </rPr>
      <t xml:space="preserve">303 m2
</t>
    </r>
    <r>
      <rPr>
        <sz val="9.5"/>
        <color theme="1"/>
        <rFont val="Calibri"/>
        <family val="2"/>
        <scheme val="minor"/>
      </rPr>
      <t xml:space="preserve">Total: </t>
    </r>
    <r>
      <rPr>
        <b/>
        <sz val="9.5"/>
        <color theme="1"/>
        <rFont val="Calibri"/>
        <family val="2"/>
        <scheme val="minor"/>
      </rPr>
      <t>9 nos</t>
    </r>
    <r>
      <rPr>
        <sz val="9.5"/>
        <color theme="1"/>
        <rFont val="Calibri"/>
        <family val="2"/>
        <scheme val="minor"/>
      </rPr>
      <t xml:space="preserve">. Cooling Coils (evaporators: FCU) with </t>
    </r>
    <r>
      <rPr>
        <b/>
        <sz val="9.5"/>
        <color theme="1"/>
        <rFont val="Calibri"/>
        <family val="2"/>
        <scheme val="minor"/>
      </rPr>
      <t>4 nos</t>
    </r>
    <r>
      <rPr>
        <sz val="9.5"/>
        <color theme="1"/>
        <rFont val="Calibri"/>
        <family val="2"/>
        <scheme val="minor"/>
      </rPr>
      <t xml:space="preserve">. Condensing units [&amp; </t>
    </r>
    <r>
      <rPr>
        <b/>
        <sz val="9.5"/>
        <color theme="1"/>
        <rFont val="Calibri"/>
        <family val="2"/>
        <scheme val="minor"/>
      </rPr>
      <t>8 nos</t>
    </r>
    <r>
      <rPr>
        <sz val="9.5"/>
        <color theme="1"/>
        <rFont val="Calibri"/>
        <family val="2"/>
        <scheme val="minor"/>
      </rPr>
      <t>. of Compressors]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includes the quarterly checklist (service report), service Log, Billing summary reports and all necessary administrative billing activities.
Inculdes regular equipment calibrations, regular thermostat calibrations, thermocouple checks and consumables.</t>
    </r>
  </si>
  <si>
    <t>SUB-TOTAL Annual Price</t>
  </si>
  <si>
    <t>AGGREGATE TOTAL ANNUAL PRICE of all 4 production Line areas above:</t>
  </si>
  <si>
    <t>A.</t>
  </si>
  <si>
    <t>B.</t>
  </si>
  <si>
    <t>CW2111Q276 Maintenance of Refrigeration system for Cold Rooms and Chillers at 234 Pandan 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</si>
</sst>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hh:mm"/>
    <numFmt numFmtId="165" formatCode="[$-409]d\-mmm\-yy;@"/>
    <numFmt numFmtId="166" formatCode="_-&quot;$&quot;* #,##0.00_-;\-&quot;$&quot;* #,##0.00_-;_-&quot;$&quot;* &quot;-&quot;??_-;_-@_-"/>
    <numFmt numFmtId="167" formatCode="[$-409]d\-mmm\-yyyy;@"/>
    <numFmt numFmtId="168" formatCode="#,##0.0"/>
    <numFmt numFmtId="169" formatCode="_-[$$-4809]* #,##0.00_-;\-[$$-4809]* #,##0.00_-;_-[$$-4809]* &quot;-&quot;??_-;_-@_-"/>
    <numFmt numFmtId="170" formatCode="[$$-4809]#,##0.00;[Red]\-[$$-4809]#,##0.00"/>
    <numFmt numFmtId="171" formatCode="[$-409]mmm\-yy;@"/>
    <numFmt numFmtId="172" formatCode="mmm\-yyyy"/>
    <numFmt numFmtId="173" formatCode="&quot;$&quot;#,##0;[Red]\-&quot;$&quot;#,##0"/>
    <numFmt numFmtId="174" formatCode="&quot;$&quot;#,##0.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8"/>
      <color indexed="81"/>
      <name val="Calibri"/>
      <family val="2"/>
      <scheme val="minor"/>
    </font>
    <font>
      <b/>
      <sz val="8"/>
      <color indexed="8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8" tint="-0.499984740745262"/>
      <name val="Arial"/>
      <family val="2"/>
    </font>
    <font>
      <sz val="9"/>
      <color theme="8" tint="-0.499984740745262"/>
      <name val="Arial"/>
      <family val="2"/>
    </font>
    <font>
      <b/>
      <u/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1"/>
      <name val="Arial"/>
      <family val="2"/>
    </font>
    <font>
      <b/>
      <sz val="12"/>
      <color theme="1"/>
      <name val="Arial Black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0"/>
      <name val="Calibri"/>
      <family val="2"/>
      <scheme val="minor"/>
    </font>
    <font>
      <sz val="6"/>
      <color theme="10"/>
      <name val="Calibri"/>
      <family val="2"/>
      <scheme val="minor"/>
    </font>
    <font>
      <sz val="11"/>
      <color theme="0"/>
      <name val="Wingdings"/>
      <charset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8"/>
      <color theme="1"/>
      <name val="Wingdings"/>
      <charset val="2"/>
    </font>
    <font>
      <sz val="11"/>
      <color theme="1"/>
      <name val="Wingdings"/>
      <charset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0"/>
      <color rgb="FF000000"/>
      <name val="Arial"/>
      <family val="2"/>
    </font>
    <font>
      <sz val="8"/>
      <color rgb="FF22222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222222"/>
      <name val="Times New Roman"/>
      <family val="1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222222"/>
      <name val="Arial"/>
      <family val="2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sz val="10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7"/>
      <color rgb="FF000000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vertical="center"/>
    </xf>
    <xf numFmtId="0" fontId="17" fillId="0" borderId="0" xfId="0" quotePrefix="1" applyFont="1" applyAlignment="1" applyProtection="1">
      <alignment horizontal="left"/>
      <protection locked="0"/>
    </xf>
    <xf numFmtId="0" fontId="1" fillId="0" borderId="0" xfId="2" applyProtection="1">
      <protection locked="0"/>
    </xf>
    <xf numFmtId="49" fontId="1" fillId="0" borderId="0" xfId="2" applyNumberFormat="1" applyProtection="1">
      <protection locked="0"/>
    </xf>
    <xf numFmtId="165" fontId="1" fillId="0" borderId="0" xfId="2" applyNumberFormat="1" applyProtection="1">
      <protection locked="0"/>
    </xf>
    <xf numFmtId="166" fontId="1" fillId="0" borderId="0" xfId="3" applyBorder="1" applyProtection="1">
      <protection locked="0"/>
    </xf>
    <xf numFmtId="0" fontId="18" fillId="0" borderId="0" xfId="0" quotePrefix="1" applyFont="1" applyAlignment="1" applyProtection="1">
      <alignment horizontal="left"/>
      <protection locked="0"/>
    </xf>
    <xf numFmtId="0" fontId="5" fillId="0" borderId="0" xfId="2" applyFont="1" applyProtection="1">
      <protection locked="0"/>
    </xf>
    <xf numFmtId="49" fontId="5" fillId="0" borderId="0" xfId="2" applyNumberFormat="1" applyFont="1" applyProtection="1">
      <protection locked="0"/>
    </xf>
    <xf numFmtId="165" fontId="5" fillId="0" borderId="0" xfId="2" applyNumberFormat="1" applyFont="1" applyProtection="1">
      <protection locked="0"/>
    </xf>
    <xf numFmtId="166" fontId="5" fillId="0" borderId="0" xfId="3" applyFont="1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vertical="center"/>
    </xf>
    <xf numFmtId="165" fontId="20" fillId="0" borderId="0" xfId="0" applyNumberFormat="1" applyFont="1" applyAlignment="1" applyProtection="1">
      <alignment horizontal="right" vertical="center"/>
    </xf>
    <xf numFmtId="167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24" fillId="0" borderId="0" xfId="2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69" fontId="27" fillId="0" borderId="0" xfId="3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169" fontId="28" fillId="0" borderId="0" xfId="3" applyNumberFormat="1" applyFont="1" applyBorder="1" applyAlignment="1" applyProtection="1">
      <alignment vertical="center"/>
      <protection locked="0"/>
    </xf>
    <xf numFmtId="170" fontId="29" fillId="0" borderId="0" xfId="0" applyNumberFormat="1" applyFont="1" applyAlignment="1" applyProtection="1">
      <alignment horizontal="right" vertical="center"/>
    </xf>
    <xf numFmtId="0" fontId="26" fillId="6" borderId="2" xfId="0" applyFont="1" applyFill="1" applyBorder="1" applyAlignment="1" applyProtection="1">
      <alignment vertical="center"/>
    </xf>
    <xf numFmtId="0" fontId="8" fillId="6" borderId="7" xfId="0" applyFont="1" applyFill="1" applyBorder="1" applyAlignment="1" applyProtection="1">
      <alignment vertical="center" wrapText="1"/>
    </xf>
    <xf numFmtId="0" fontId="8" fillId="6" borderId="8" xfId="0" applyFont="1" applyFill="1" applyBorder="1" applyAlignment="1" applyProtection="1">
      <alignment vertical="center" wrapText="1"/>
    </xf>
    <xf numFmtId="165" fontId="8" fillId="6" borderId="2" xfId="0" applyNumberFormat="1" applyFont="1" applyFill="1" applyBorder="1" applyAlignment="1" applyProtection="1">
      <alignment vertical="center" wrapText="1"/>
    </xf>
    <xf numFmtId="0" fontId="6" fillId="7" borderId="9" xfId="0" applyFont="1" applyFill="1" applyBorder="1" applyAlignment="1" applyProtection="1">
      <alignment vertical="center" wrapText="1"/>
    </xf>
    <xf numFmtId="0" fontId="4" fillId="8" borderId="11" xfId="0" applyFont="1" applyFill="1" applyBorder="1" applyAlignment="1" applyProtection="1">
      <alignment vertical="center" wrapText="1"/>
    </xf>
    <xf numFmtId="0" fontId="6" fillId="8" borderId="12" xfId="0" applyFont="1" applyFill="1" applyBorder="1" applyAlignment="1" applyProtection="1">
      <alignment vertical="center" wrapText="1"/>
    </xf>
    <xf numFmtId="0" fontId="4" fillId="8" borderId="13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5" fillId="9" borderId="12" xfId="0" applyFont="1" applyFill="1" applyBorder="1" applyAlignment="1" applyProtection="1">
      <alignment vertical="center" wrapText="1"/>
    </xf>
    <xf numFmtId="0" fontId="5" fillId="9" borderId="10" xfId="0" applyFont="1" applyFill="1" applyBorder="1" applyAlignment="1" applyProtection="1">
      <alignment vertical="center" wrapText="1"/>
    </xf>
    <xf numFmtId="0" fontId="30" fillId="10" borderId="11" xfId="1" applyFont="1" applyFill="1" applyBorder="1" applyAlignment="1" applyProtection="1">
      <alignment vertical="center" wrapText="1"/>
    </xf>
    <xf numFmtId="0" fontId="5" fillId="11" borderId="7" xfId="0" applyFont="1" applyFill="1" applyBorder="1" applyAlignment="1" applyProtection="1">
      <alignment vertical="center" wrapText="1"/>
    </xf>
    <xf numFmtId="0" fontId="4" fillId="6" borderId="10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26" fillId="6" borderId="14" xfId="0" applyFont="1" applyFill="1" applyBorder="1" applyAlignment="1" applyProtection="1">
      <alignment vertical="center"/>
    </xf>
    <xf numFmtId="0" fontId="8" fillId="6" borderId="15" xfId="0" applyFont="1" applyFill="1" applyBorder="1" applyAlignment="1" applyProtection="1">
      <alignment vertical="center" wrapText="1"/>
    </xf>
    <xf numFmtId="0" fontId="8" fillId="6" borderId="16" xfId="0" applyFont="1" applyFill="1" applyBorder="1" applyAlignment="1" applyProtection="1">
      <alignment vertical="center" wrapText="1"/>
    </xf>
    <xf numFmtId="165" fontId="8" fillId="6" borderId="14" xfId="0" applyNumberFormat="1" applyFont="1" applyFill="1" applyBorder="1" applyAlignment="1" applyProtection="1">
      <alignment vertical="center" wrapText="1"/>
    </xf>
    <xf numFmtId="0" fontId="6" fillId="7" borderId="17" xfId="0" applyFont="1" applyFill="1" applyBorder="1" applyAlignment="1" applyProtection="1">
      <alignment vertical="center" wrapText="1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8" borderId="13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9" borderId="12" xfId="0" applyFont="1" applyFill="1" applyBorder="1" applyAlignment="1" applyProtection="1">
      <alignment horizontal="center" vertical="center" wrapText="1"/>
    </xf>
    <xf numFmtId="0" fontId="4" fillId="9" borderId="18" xfId="0" quotePrefix="1" applyFont="1" applyFill="1" applyBorder="1" applyAlignment="1" applyProtection="1">
      <alignment horizontal="center" vertical="center" wrapText="1"/>
    </xf>
    <xf numFmtId="0" fontId="26" fillId="10" borderId="11" xfId="0" applyFont="1" applyFill="1" applyBorder="1" applyAlignment="1" applyProtection="1">
      <alignment horizontal="center" vertical="center" wrapText="1"/>
    </xf>
    <xf numFmtId="0" fontId="4" fillId="11" borderId="15" xfId="0" quotePrefix="1" applyFont="1" applyFill="1" applyBorder="1" applyAlignment="1" applyProtection="1">
      <alignment horizontal="center" vertical="center" wrapText="1"/>
    </xf>
    <xf numFmtId="0" fontId="6" fillId="6" borderId="18" xfId="0" quotePrefix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71" fontId="0" fillId="0" borderId="13" xfId="0" applyNumberFormat="1" applyBorder="1" applyAlignment="1" applyProtection="1">
      <alignment horizontal="center"/>
      <protection locked="0"/>
    </xf>
    <xf numFmtId="169" fontId="4" fillId="0" borderId="14" xfId="0" applyNumberFormat="1" applyFont="1" applyBorder="1" applyAlignment="1" applyProtection="1">
      <protection locked="0"/>
    </xf>
    <xf numFmtId="169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9" fontId="4" fillId="0" borderId="1" xfId="3" applyNumberFormat="1" applyFont="1" applyBorder="1" applyAlignment="1" applyProtection="1">
      <protection locked="0"/>
    </xf>
    <xf numFmtId="169" fontId="0" fillId="0" borderId="14" xfId="3" applyNumberFormat="1" applyFont="1" applyBorder="1" applyAlignment="1" applyProtection="1">
      <protection locked="0"/>
    </xf>
    <xf numFmtId="169" fontId="0" fillId="0" borderId="1" xfId="0" applyNumberFormat="1" applyBorder="1" applyAlignment="1" applyProtection="1">
      <protection locked="0"/>
    </xf>
    <xf numFmtId="169" fontId="28" fillId="0" borderId="14" xfId="3" applyNumberFormat="1" applyFont="1" applyBorder="1" applyAlignment="1" applyProtection="1">
      <alignment horizontal="center"/>
      <protection locked="0"/>
    </xf>
    <xf numFmtId="169" fontId="0" fillId="0" borderId="1" xfId="3" applyNumberFormat="1" applyFont="1" applyBorder="1" applyAlignment="1" applyProtection="1"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71" fontId="0" fillId="0" borderId="0" xfId="0" applyNumberForma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 vertical="center"/>
      <protection locked="0"/>
    </xf>
    <xf numFmtId="169" fontId="28" fillId="0" borderId="0" xfId="3" applyNumberFormat="1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25" fillId="0" borderId="0" xfId="0" applyFont="1" applyAlignment="1" applyProtection="1">
      <alignment horizontal="right"/>
    </xf>
    <xf numFmtId="169" fontId="4" fillId="0" borderId="11" xfId="0" applyNumberFormat="1" applyFont="1" applyBorder="1" applyProtection="1"/>
    <xf numFmtId="168" fontId="33" fillId="0" borderId="11" xfId="0" applyNumberFormat="1" applyFont="1" applyBorder="1" applyAlignment="1" applyProtection="1">
      <alignment horizontal="center" vertical="center"/>
    </xf>
    <xf numFmtId="169" fontId="33" fillId="0" borderId="11" xfId="0" applyNumberFormat="1" applyFont="1" applyBorder="1" applyProtection="1"/>
    <xf numFmtId="169" fontId="34" fillId="0" borderId="11" xfId="1" applyNumberFormat="1" applyFont="1" applyBorder="1" applyProtection="1"/>
    <xf numFmtId="169" fontId="4" fillId="0" borderId="13" xfId="0" applyNumberFormat="1" applyFont="1" applyBorder="1" applyProtection="1"/>
    <xf numFmtId="169" fontId="35" fillId="0" borderId="0" xfId="0" applyNumberFormat="1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Protection="1">
      <protection locked="0"/>
    </xf>
    <xf numFmtId="168" fontId="33" fillId="0" borderId="0" xfId="0" applyNumberFormat="1" applyFont="1" applyBorder="1" applyAlignment="1" applyProtection="1">
      <alignment horizontal="center" vertical="center"/>
    </xf>
    <xf numFmtId="169" fontId="4" fillId="0" borderId="0" xfId="0" applyNumberFormat="1" applyFont="1" applyBorder="1" applyProtection="1"/>
    <xf numFmtId="169" fontId="33" fillId="0" borderId="0" xfId="0" applyNumberFormat="1" applyFont="1" applyBorder="1" applyProtection="1"/>
    <xf numFmtId="169" fontId="36" fillId="0" borderId="0" xfId="0" applyNumberFormat="1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right" vertical="center"/>
    </xf>
    <xf numFmtId="169" fontId="37" fillId="0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41" fillId="12" borderId="0" xfId="0" applyFont="1" applyFill="1" applyAlignment="1" applyProtection="1">
      <alignment vertical="top"/>
      <protection locked="0"/>
    </xf>
    <xf numFmtId="0" fontId="42" fillId="12" borderId="0" xfId="0" applyFont="1" applyFill="1" applyAlignment="1" applyProtection="1">
      <alignment horizontal="center" vertical="center"/>
      <protection locked="0"/>
    </xf>
    <xf numFmtId="172" fontId="43" fillId="12" borderId="0" xfId="0" applyNumberFormat="1" applyFont="1" applyFill="1" applyAlignment="1" applyProtection="1">
      <alignment horizontal="right" vertical="center"/>
      <protection locked="0"/>
    </xf>
    <xf numFmtId="17" fontId="44" fillId="12" borderId="0" xfId="0" applyNumberFormat="1" applyFont="1" applyFill="1" applyAlignment="1" applyProtection="1">
      <alignment vertical="center"/>
      <protection locked="0"/>
    </xf>
    <xf numFmtId="0" fontId="41" fillId="12" borderId="0" xfId="0" applyFont="1" applyFill="1" applyAlignment="1" applyProtection="1">
      <alignment vertical="center"/>
    </xf>
    <xf numFmtId="0" fontId="45" fillId="1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6" fillId="12" borderId="20" xfId="0" applyFont="1" applyFill="1" applyBorder="1" applyAlignment="1" applyProtection="1">
      <alignment vertical="center"/>
    </xf>
    <xf numFmtId="0" fontId="44" fillId="12" borderId="20" xfId="0" applyFont="1" applyFill="1" applyBorder="1" applyAlignment="1" applyProtection="1">
      <alignment vertical="center"/>
    </xf>
    <xf numFmtId="0" fontId="42" fillId="12" borderId="0" xfId="0" applyFont="1" applyFill="1" applyAlignment="1" applyProtection="1">
      <alignment horizontal="center" vertical="center"/>
    </xf>
    <xf numFmtId="0" fontId="47" fillId="12" borderId="20" xfId="0" applyFont="1" applyFill="1" applyBorder="1" applyAlignment="1" applyProtection="1">
      <alignment vertical="center"/>
    </xf>
    <xf numFmtId="167" fontId="48" fillId="0" borderId="0" xfId="0" applyNumberFormat="1" applyFont="1" applyAlignment="1" applyProtection="1">
      <alignment horizontal="left" vertical="center"/>
    </xf>
    <xf numFmtId="169" fontId="49" fillId="12" borderId="0" xfId="0" applyNumberFormat="1" applyFont="1" applyFill="1" applyAlignment="1" applyProtection="1">
      <alignment horizontal="center" vertical="center"/>
    </xf>
    <xf numFmtId="169" fontId="42" fillId="12" borderId="0" xfId="0" applyNumberFormat="1" applyFont="1" applyFill="1" applyAlignment="1" applyProtection="1">
      <alignment horizontal="center" vertical="center"/>
    </xf>
    <xf numFmtId="6" fontId="42" fillId="12" borderId="0" xfId="0" applyNumberFormat="1" applyFont="1" applyFill="1" applyAlignment="1" applyProtection="1">
      <alignment horizontal="center" vertical="center"/>
    </xf>
    <xf numFmtId="0" fontId="45" fillId="1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6" fontId="14" fillId="0" borderId="0" xfId="0" applyNumberFormat="1" applyFont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 wrapText="1"/>
    </xf>
    <xf numFmtId="0" fontId="43" fillId="2" borderId="21" xfId="0" applyFont="1" applyFill="1" applyBorder="1" applyAlignment="1" applyProtection="1">
      <alignment horizontal="center"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52" fillId="2" borderId="27" xfId="0" applyFont="1" applyFill="1" applyBorder="1" applyAlignment="1" applyProtection="1">
      <alignment horizontal="center" vertical="center" wrapText="1"/>
    </xf>
    <xf numFmtId="0" fontId="44" fillId="2" borderId="20" xfId="0" applyFont="1" applyFill="1" applyBorder="1" applyAlignment="1" applyProtection="1">
      <alignment horizontal="center" vertical="center" wrapText="1"/>
    </xf>
    <xf numFmtId="0" fontId="52" fillId="2" borderId="18" xfId="0" applyFont="1" applyFill="1" applyBorder="1" applyAlignment="1" applyProtection="1">
      <alignment horizontal="center" vertical="center" wrapText="1"/>
    </xf>
    <xf numFmtId="0" fontId="43" fillId="2" borderId="27" xfId="0" applyFont="1" applyFill="1" applyBorder="1" applyAlignment="1" applyProtection="1">
      <alignment horizontal="center" vertical="center" wrapText="1"/>
    </xf>
    <xf numFmtId="0" fontId="43" fillId="2" borderId="20" xfId="0" applyFont="1" applyFill="1" applyBorder="1" applyAlignment="1" applyProtection="1">
      <alignment horizontal="center" vertical="center" wrapText="1"/>
    </xf>
    <xf numFmtId="0" fontId="43" fillId="2" borderId="18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vertical="center" wrapText="1"/>
    </xf>
    <xf numFmtId="0" fontId="6" fillId="8" borderId="5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9" fontId="6" fillId="0" borderId="1" xfId="3" applyNumberFormat="1" applyFont="1" applyBorder="1" applyAlignment="1" applyProtection="1">
      <protection locked="0"/>
    </xf>
    <xf numFmtId="169" fontId="6" fillId="2" borderId="1" xfId="0" applyNumberFormat="1" applyFont="1" applyFill="1" applyBorder="1" applyAlignment="1" applyProtection="1">
      <alignment horizontal="center" vertical="center"/>
      <protection locked="0"/>
    </xf>
    <xf numFmtId="169" fontId="6" fillId="13" borderId="14" xfId="0" applyNumberFormat="1" applyFont="1" applyFill="1" applyBorder="1" applyAlignment="1" applyProtection="1">
      <alignment horizontal="center" vertical="center"/>
      <protection locked="0"/>
    </xf>
    <xf numFmtId="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73" fontId="6" fillId="0" borderId="14" xfId="0" applyNumberFormat="1" applyFont="1" applyBorder="1" applyAlignment="1" applyProtection="1">
      <alignment horizontal="center" vertical="center"/>
      <protection locked="0"/>
    </xf>
    <xf numFmtId="6" fontId="6" fillId="0" borderId="14" xfId="0" applyNumberFormat="1" applyFont="1" applyBorder="1" applyAlignment="1" applyProtection="1">
      <alignment horizontal="center" vertical="center"/>
      <protection locked="0"/>
    </xf>
    <xf numFmtId="169" fontId="6" fillId="13" borderId="1" xfId="0" applyNumberFormat="1" applyFont="1" applyFill="1" applyBorder="1" applyAlignment="1" applyProtection="1">
      <alignment horizontal="center" vertical="center"/>
      <protection locked="0"/>
    </xf>
    <xf numFmtId="173" fontId="6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wrapText="1"/>
    </xf>
    <xf numFmtId="0" fontId="0" fillId="2" borderId="0" xfId="0" applyFill="1" applyProtection="1"/>
    <xf numFmtId="0" fontId="3" fillId="2" borderId="12" xfId="0" applyFont="1" applyFill="1" applyBorder="1" applyAlignment="1" applyProtection="1">
      <alignment horizontal="right" vertical="center"/>
    </xf>
    <xf numFmtId="0" fontId="0" fillId="0" borderId="31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0" fillId="2" borderId="14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53" fillId="2" borderId="1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wrapText="1"/>
    </xf>
    <xf numFmtId="0" fontId="54" fillId="2" borderId="1" xfId="1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0" fontId="33" fillId="0" borderId="0" xfId="0" applyNumberFormat="1" applyFont="1" applyAlignment="1" applyProtection="1">
      <alignment horizontal="right" vertical="center"/>
    </xf>
    <xf numFmtId="0" fontId="5" fillId="7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0" borderId="0" xfId="0" applyFont="1" applyProtection="1"/>
    <xf numFmtId="165" fontId="20" fillId="0" borderId="0" xfId="0" applyNumberFormat="1" applyFont="1" applyAlignment="1" applyProtection="1">
      <alignment vertical="center"/>
    </xf>
    <xf numFmtId="0" fontId="23" fillId="0" borderId="0" xfId="2" applyFont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29" fillId="0" borderId="1" xfId="0" applyFont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Protection="1"/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8" fontId="0" fillId="0" borderId="37" xfId="0" applyNumberFormat="1" applyBorder="1" applyProtection="1"/>
    <xf numFmtId="0" fontId="0" fillId="0" borderId="38" xfId="0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5" borderId="0" xfId="0" applyFont="1" applyFill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 wrapText="1"/>
    </xf>
    <xf numFmtId="0" fontId="0" fillId="0" borderId="0" xfId="0" applyAlignment="1" applyProtection="1">
      <alignment shrinkToFit="1"/>
      <protection locked="0"/>
    </xf>
    <xf numFmtId="0" fontId="0" fillId="2" borderId="6" xfId="0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174" fontId="0" fillId="5" borderId="37" xfId="0" applyNumberFormat="1" applyFill="1" applyBorder="1" applyAlignment="1" applyProtection="1">
      <alignment horizontal="center" vertical="center" shrinkToFit="1"/>
      <protection locked="0"/>
    </xf>
    <xf numFmtId="8" fontId="0" fillId="5" borderId="37" xfId="0" applyNumberFormat="1" applyFill="1" applyBorder="1" applyAlignment="1" applyProtection="1">
      <alignment horizontal="center" vertical="center" shrinkToFit="1"/>
      <protection locked="0"/>
    </xf>
    <xf numFmtId="8" fontId="0" fillId="5" borderId="40" xfId="0" applyNumberForma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44" fontId="0" fillId="5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16" fillId="0" borderId="0" xfId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43" fillId="2" borderId="26" xfId="0" applyFont="1" applyFill="1" applyBorder="1" applyAlignment="1" applyProtection="1">
      <alignment horizontal="center" vertical="center" wrapText="1"/>
    </xf>
    <xf numFmtId="0" fontId="43" fillId="2" borderId="10" xfId="0" applyFont="1" applyFill="1" applyBorder="1" applyAlignment="1" applyProtection="1">
      <alignment horizontal="center" vertical="center"/>
    </xf>
    <xf numFmtId="0" fontId="43" fillId="2" borderId="18" xfId="0" applyFont="1" applyFill="1" applyBorder="1" applyAlignment="1" applyProtection="1">
      <alignment horizontal="center" vertical="center"/>
    </xf>
    <xf numFmtId="0" fontId="44" fillId="9" borderId="10" xfId="0" applyFont="1" applyFill="1" applyBorder="1" applyAlignment="1" applyProtection="1">
      <alignment horizontal="center" vertical="center" wrapText="1"/>
    </xf>
    <xf numFmtId="0" fontId="44" fillId="9" borderId="26" xfId="0" applyFont="1" applyFill="1" applyBorder="1" applyAlignment="1" applyProtection="1">
      <alignment horizontal="center" vertical="center" wrapText="1"/>
    </xf>
    <xf numFmtId="0" fontId="43" fillId="2" borderId="18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46" fillId="2" borderId="23" xfId="0" applyFont="1" applyFill="1" applyBorder="1" applyAlignment="1" applyProtection="1">
      <alignment horizontal="center" vertical="center" wrapText="1"/>
    </xf>
    <xf numFmtId="0" fontId="46" fillId="2" borderId="24" xfId="0" applyFont="1" applyFill="1" applyBorder="1" applyAlignment="1" applyProtection="1">
      <alignment horizontal="center" vertical="center" wrapText="1"/>
    </xf>
    <xf numFmtId="0" fontId="46" fillId="2" borderId="25" xfId="0" applyFont="1" applyFill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right" vertical="top"/>
    </xf>
    <xf numFmtId="0" fontId="0" fillId="0" borderId="43" xfId="0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right" vertical="top"/>
    </xf>
    <xf numFmtId="0" fontId="29" fillId="0" borderId="2" xfId="0" applyFont="1" applyBorder="1" applyAlignment="1" applyProtection="1">
      <alignment horizontal="center" vertical="center"/>
    </xf>
    <xf numFmtId="8" fontId="0" fillId="0" borderId="44" xfId="0" applyNumberFormat="1" applyBorder="1" applyProtection="1"/>
    <xf numFmtId="0" fontId="0" fillId="0" borderId="12" xfId="0" applyBorder="1" applyAlignment="1" applyProtection="1">
      <alignment horizontal="center" vertical="center"/>
    </xf>
    <xf numFmtId="0" fontId="33" fillId="0" borderId="11" xfId="0" applyFont="1" applyBorder="1" applyAlignment="1" applyProtection="1">
      <alignment horizontal="right" vertical="top"/>
    </xf>
    <xf numFmtId="0" fontId="29" fillId="0" borderId="11" xfId="0" applyFont="1" applyBorder="1" applyAlignment="1" applyProtection="1">
      <alignment horizontal="center" vertical="center"/>
    </xf>
    <xf numFmtId="8" fontId="0" fillId="0" borderId="13" xfId="0" applyNumberFormat="1" applyBorder="1" applyProtection="1"/>
    <xf numFmtId="0" fontId="0" fillId="0" borderId="45" xfId="0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right" vertical="top"/>
    </xf>
    <xf numFmtId="0" fontId="29" fillId="0" borderId="30" xfId="0" applyFont="1" applyBorder="1" applyAlignment="1" applyProtection="1">
      <alignment horizontal="center" vertical="center"/>
    </xf>
    <xf numFmtId="8" fontId="0" fillId="0" borderId="46" xfId="0" applyNumberFormat="1" applyBorder="1" applyProtection="1"/>
    <xf numFmtId="0" fontId="3" fillId="2" borderId="14" xfId="0" applyFont="1" applyFill="1" applyBorder="1" applyAlignment="1" applyProtection="1">
      <alignment horizontal="left" vertical="top"/>
    </xf>
    <xf numFmtId="0" fontId="3" fillId="2" borderId="42" xfId="0" applyFont="1" applyFill="1" applyBorder="1" applyProtection="1"/>
    <xf numFmtId="0" fontId="3" fillId="0" borderId="0" xfId="0" applyFont="1" applyAlignment="1" applyProtection="1"/>
  </cellXfs>
  <cellStyles count="4">
    <cellStyle name="Currency 2" xfId="3" xr:uid="{3D818C1B-0213-4788-9417-9597AFC57E44}"/>
    <cellStyle name="Hyperlink" xfId="1" builtinId="8"/>
    <cellStyle name="Normal" xfId="0" builtinId="0"/>
    <cellStyle name="Normal 2" xfId="2" xr:uid="{2C3165C1-CC3A-421D-B10E-E70E7C32F2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lliamLohWM/0%20WRK/5%20Vendors/Vendor%20Management/eg%20Billing%20Report%20Freon%20Refrig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Report"/>
      <sheetName val="Service LOG"/>
    </sheetNames>
    <sheetDataSet>
      <sheetData sheetId="0">
        <row r="7">
          <cell r="D7" t="str">
            <v>Dated</v>
          </cell>
          <cell r="E7">
            <v>44511</v>
          </cell>
        </row>
        <row r="9">
          <cell r="A9" t="str">
            <v xml:space="preserve">LIST OF ALL INVOICES IN THE CONTRACT PERIOD OF 01 NOV 2021 TO 31 OCT 2024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so.nasa.gov/content/roms/https:/cso.nasa.gov/content/roms/" TargetMode="External"/><Relationship Id="rId2" Type="http://schemas.openxmlformats.org/officeDocument/2006/relationships/hyperlink" Target="https://www.investopedia.com/terms/f/forcemajeure.asp" TargetMode="External"/><Relationship Id="rId1" Type="http://schemas.openxmlformats.org/officeDocument/2006/relationships/hyperlink" Target="https://www.sats.com.sg/docs/default-source/tender-documents/sats-supplier-code-ohttps:/www.sats.com.sg/docs/default-source/tender-documents/sats-supplier-code-of-conduct.pdf?sfvrsn=43d38e4f_10f-conduct.pdf?sfvrsn=43d38e4f_1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ts.com.sg/docs/default-source/tender-documents/conditions-for-the-provision-of-goods-services.pdf?sfvrsn=23b4900f_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asware.com/en-en/blog/july-2021/what-is-spot-purchasing-%E2%80%9D-and-how-can-it-be-compli/" TargetMode="External"/><Relationship Id="rId1" Type="http://schemas.openxmlformats.org/officeDocument/2006/relationships/hyperlink" Target="https://www.basware.com/en-en/blog/july-2021/what-is-spot-purchasing-%E2%80%9D-and-how-can-it-be-compli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7D09-E941-49E5-B650-B06763A6D5E7}">
  <dimension ref="A1:F8"/>
  <sheetViews>
    <sheetView workbookViewId="0">
      <selection activeCell="D3" sqref="D3"/>
    </sheetView>
  </sheetViews>
  <sheetFormatPr defaultRowHeight="14.5" x14ac:dyDescent="0.35"/>
  <cols>
    <col min="1" max="1" width="4.453125" style="180" customWidth="1"/>
    <col min="2" max="2" width="25.453125" style="1" customWidth="1"/>
  </cols>
  <sheetData>
    <row r="1" spans="1:6" ht="15.5" x14ac:dyDescent="0.35">
      <c r="A1" s="223" t="s">
        <v>209</v>
      </c>
      <c r="B1" s="224" t="s">
        <v>210</v>
      </c>
    </row>
    <row r="2" spans="1:6" s="220" customFormat="1" ht="22.5" customHeight="1" x14ac:dyDescent="0.35">
      <c r="A2" s="180">
        <v>1</v>
      </c>
      <c r="B2" s="221" t="s">
        <v>203</v>
      </c>
    </row>
    <row r="3" spans="1:6" s="220" customFormat="1" ht="22.5" customHeight="1" x14ac:dyDescent="0.35">
      <c r="A3" s="180">
        <v>2</v>
      </c>
      <c r="B3" s="221" t="s">
        <v>204</v>
      </c>
      <c r="F3" s="222"/>
    </row>
    <row r="4" spans="1:6" s="220" customFormat="1" ht="22.5" customHeight="1" x14ac:dyDescent="0.35">
      <c r="A4" s="180">
        <v>3</v>
      </c>
      <c r="B4" s="221" t="s">
        <v>205</v>
      </c>
    </row>
    <row r="5" spans="1:6" s="220" customFormat="1" ht="22.5" customHeight="1" x14ac:dyDescent="0.35">
      <c r="A5" s="180">
        <v>4</v>
      </c>
      <c r="B5" s="221" t="s">
        <v>206</v>
      </c>
    </row>
    <row r="6" spans="1:6" s="220" customFormat="1" ht="22.5" customHeight="1" x14ac:dyDescent="0.35">
      <c r="A6" s="180">
        <v>5</v>
      </c>
      <c r="B6" s="221" t="s">
        <v>207</v>
      </c>
    </row>
    <row r="7" spans="1:6" s="220" customFormat="1" ht="22.5" customHeight="1" x14ac:dyDescent="0.35">
      <c r="A7" s="180">
        <v>6</v>
      </c>
      <c r="B7" s="221" t="s">
        <v>208</v>
      </c>
    </row>
    <row r="8" spans="1:6" s="220" customFormat="1" ht="22.5" customHeight="1" x14ac:dyDescent="0.35">
      <c r="A8" s="180"/>
    </row>
  </sheetData>
  <hyperlinks>
    <hyperlink ref="B2" location="Questionnaire!A1" display="Questionnaire" xr:uid="{AD2CE1D0-C94F-4AF6-A9A8-9657D206ECB6}"/>
    <hyperlink ref="B3" location="'Quarterly PM Price Table'!A1" display="Quarterly PM Price table" xr:uid="{B9CEDD42-F718-4634-944E-E1A8479B8375}"/>
    <hyperlink ref="B4" location="'Components n Parts Price '!A1" display="Components n Parts Price" xr:uid="{A9600850-37D7-4077-B605-569675E30ADF}"/>
    <hyperlink ref="B5" location="'Repair Services Unit Rates'!A1" display="Repair Services Unit Rates" xr:uid="{00DCCE4C-8F36-4E58-ACA1-6E388E6820A5}"/>
    <hyperlink ref="B6" location="'Billing Report Template'!A1" display="Billing Report Template" xr:uid="{2442A305-B66F-4D1C-B3BB-DAC5F54FC694}"/>
    <hyperlink ref="B7" location="'Service LOG template'!A1" display="Service LOG" xr:uid="{226D9BE1-50E1-4D3B-813C-53E5B84F8ED9}"/>
  </hyperlinks>
  <pageMargins left="0.7" right="0.7" top="0.75" bottom="0.75" header="0.3" footer="0.3"/>
  <pageSetup paperSize="9" orientation="portrait" r:id="rId1"/>
  <headerFooter>
    <oddHeader>&amp;C&amp;"Arial"&amp;10 &lt;Restricted&gt;&amp;1#</oddHeader>
    <oddFooter>&amp;C&amp;1#&amp;"Arial"&amp;10 &lt;Restricted&gt;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4EA8-D47D-465E-AE5C-057976F5F906}">
  <dimension ref="A1:L52"/>
  <sheetViews>
    <sheetView view="pageBreakPreview" zoomScale="85" zoomScaleNormal="100" zoomScaleSheetLayoutView="85" workbookViewId="0">
      <selection activeCell="E7" sqref="E7"/>
    </sheetView>
  </sheetViews>
  <sheetFormatPr defaultRowHeight="14.5" x14ac:dyDescent="0.35"/>
  <cols>
    <col min="1" max="1" width="4.6328125" style="42" customWidth="1"/>
    <col min="2" max="2" width="58.6328125" style="168" customWidth="1"/>
    <col min="3" max="3" width="49.1796875" style="42" customWidth="1"/>
    <col min="4" max="16384" width="8.7265625" style="42"/>
  </cols>
  <sheetData>
    <row r="1" spans="1:12" ht="15" thickBot="1" x14ac:dyDescent="0.4">
      <c r="B1" s="156" t="s">
        <v>162</v>
      </c>
      <c r="C1" s="157" t="s">
        <v>149</v>
      </c>
    </row>
    <row r="2" spans="1:12" x14ac:dyDescent="0.35">
      <c r="B2" s="158" t="s">
        <v>150</v>
      </c>
      <c r="C2" s="159"/>
      <c r="D2" s="13"/>
      <c r="E2" s="13"/>
      <c r="F2" s="13"/>
      <c r="G2" s="13"/>
      <c r="H2" s="13"/>
      <c r="I2" s="13"/>
      <c r="J2" s="13"/>
    </row>
    <row r="3" spans="1:12" ht="15" thickBot="1" x14ac:dyDescent="0.4">
      <c r="B3" s="158" t="s">
        <v>151</v>
      </c>
      <c r="C3" s="160"/>
      <c r="D3" s="13"/>
      <c r="E3" s="13"/>
      <c r="F3" s="13"/>
      <c r="G3" s="13"/>
      <c r="H3" s="13"/>
      <c r="I3" s="13"/>
      <c r="J3" s="13"/>
    </row>
    <row r="4" spans="1:12" x14ac:dyDescent="0.35">
      <c r="A4" s="161" t="s">
        <v>7</v>
      </c>
      <c r="B4" s="162" t="s">
        <v>152</v>
      </c>
      <c r="C4" s="163" t="s">
        <v>149</v>
      </c>
    </row>
    <row r="5" spans="1:12" ht="28.5" customHeight="1" x14ac:dyDescent="0.35">
      <c r="A5" s="164">
        <v>1</v>
      </c>
      <c r="B5" s="165" t="s">
        <v>153</v>
      </c>
      <c r="C5" s="170"/>
      <c r="D5" s="13"/>
      <c r="E5" s="13"/>
      <c r="F5" s="13"/>
      <c r="G5" s="13"/>
      <c r="H5" s="13"/>
      <c r="I5" s="13"/>
      <c r="J5" s="13"/>
      <c r="K5" s="13"/>
      <c r="L5" s="13"/>
    </row>
    <row r="6" spans="1:12" ht="28.5" customHeight="1" x14ac:dyDescent="0.35">
      <c r="A6" s="164">
        <v>2</v>
      </c>
      <c r="B6" s="166" t="s">
        <v>154</v>
      </c>
      <c r="C6" s="170"/>
      <c r="D6" s="13"/>
      <c r="E6" s="13"/>
      <c r="F6" s="13"/>
      <c r="G6" s="13"/>
      <c r="H6" s="13"/>
      <c r="I6" s="13"/>
      <c r="J6" s="13"/>
      <c r="K6" s="13"/>
      <c r="L6" s="13"/>
    </row>
    <row r="7" spans="1:12" ht="30.5" customHeight="1" x14ac:dyDescent="0.35">
      <c r="A7" s="164">
        <v>3</v>
      </c>
      <c r="B7" s="169" t="s">
        <v>164</v>
      </c>
      <c r="C7" s="170"/>
      <c r="D7" s="13"/>
      <c r="E7" s="13"/>
      <c r="F7" s="13"/>
      <c r="G7" s="13"/>
      <c r="H7" s="13"/>
      <c r="I7" s="13"/>
      <c r="J7" s="13"/>
      <c r="K7" s="13"/>
      <c r="L7" s="13"/>
    </row>
    <row r="8" spans="1:12" ht="27.5" customHeight="1" x14ac:dyDescent="0.35">
      <c r="A8" s="164">
        <v>4</v>
      </c>
      <c r="B8" s="165" t="s">
        <v>159</v>
      </c>
      <c r="C8" s="170"/>
      <c r="D8" s="13"/>
      <c r="E8" s="13"/>
      <c r="F8" s="13"/>
      <c r="G8" s="13"/>
      <c r="H8" s="13"/>
      <c r="I8" s="13"/>
      <c r="J8" s="13"/>
      <c r="K8" s="13"/>
      <c r="L8" s="13"/>
    </row>
    <row r="9" spans="1:12" ht="30.5" customHeight="1" x14ac:dyDescent="0.35">
      <c r="A9" s="164">
        <v>5</v>
      </c>
      <c r="B9" s="166" t="s">
        <v>155</v>
      </c>
      <c r="C9" s="171"/>
      <c r="D9" s="13"/>
      <c r="E9" s="13"/>
      <c r="F9" s="13"/>
      <c r="G9" s="13"/>
      <c r="H9" s="13"/>
      <c r="I9" s="13"/>
      <c r="J9" s="13"/>
      <c r="K9" s="13"/>
      <c r="L9" s="13"/>
    </row>
    <row r="10" spans="1:12" ht="28.5" customHeight="1" x14ac:dyDescent="0.35">
      <c r="A10" s="164">
        <v>6</v>
      </c>
      <c r="B10" s="166" t="s">
        <v>160</v>
      </c>
      <c r="C10" s="17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9" customHeight="1" x14ac:dyDescent="0.35">
      <c r="A11" s="164">
        <v>7</v>
      </c>
      <c r="B11" s="166" t="s">
        <v>168</v>
      </c>
      <c r="C11" s="170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6.5" customHeight="1" x14ac:dyDescent="0.35">
      <c r="A12" s="164">
        <v>8</v>
      </c>
      <c r="B12" s="166" t="s">
        <v>156</v>
      </c>
      <c r="C12" s="217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48.5" customHeight="1" x14ac:dyDescent="0.35">
      <c r="A13" s="164">
        <v>9</v>
      </c>
      <c r="B13" s="166" t="s">
        <v>157</v>
      </c>
      <c r="C13" s="167" t="s">
        <v>158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46.5" customHeight="1" x14ac:dyDescent="0.35">
      <c r="A14" s="164">
        <v>10</v>
      </c>
      <c r="B14" s="166" t="s">
        <v>165</v>
      </c>
      <c r="C14" s="171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40.5" customHeight="1" x14ac:dyDescent="0.35">
      <c r="A15" s="164">
        <v>11</v>
      </c>
      <c r="B15" s="166" t="s">
        <v>166</v>
      </c>
      <c r="C15" s="171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40.5" customHeight="1" x14ac:dyDescent="0.35">
      <c r="A16" s="164">
        <v>12</v>
      </c>
      <c r="B16" s="166" t="s">
        <v>167</v>
      </c>
      <c r="C16" s="171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44.5" customHeight="1" x14ac:dyDescent="0.35">
      <c r="A17" s="164">
        <v>13</v>
      </c>
      <c r="B17" s="165" t="s">
        <v>161</v>
      </c>
      <c r="C17" s="171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5" customHeight="1" x14ac:dyDescent="0.35">
      <c r="A18" s="164">
        <v>14</v>
      </c>
      <c r="B18" s="166" t="s">
        <v>163</v>
      </c>
      <c r="C18" s="218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37" customHeight="1" x14ac:dyDescent="0.35">
      <c r="A19" s="164">
        <v>15</v>
      </c>
      <c r="B19" s="166" t="s">
        <v>176</v>
      </c>
      <c r="C19" s="218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45" customHeight="1" x14ac:dyDescent="0.35">
      <c r="A20" s="164">
        <v>16</v>
      </c>
      <c r="B20" s="166" t="s">
        <v>169</v>
      </c>
      <c r="C20" s="171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43.5" customHeight="1" x14ac:dyDescent="0.35">
      <c r="A21" s="164">
        <v>17</v>
      </c>
      <c r="B21" s="166" t="s">
        <v>170</v>
      </c>
      <c r="C21" s="171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43" customHeight="1" x14ac:dyDescent="0.35">
      <c r="A22" s="164">
        <v>18</v>
      </c>
      <c r="B22" s="166" t="s">
        <v>171</v>
      </c>
      <c r="C22" s="171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38.5" customHeight="1" x14ac:dyDescent="0.35">
      <c r="A23" s="164">
        <v>19</v>
      </c>
      <c r="B23" s="166" t="s">
        <v>172</v>
      </c>
      <c r="C23" s="171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41" customHeight="1" x14ac:dyDescent="0.35">
      <c r="A24" s="164">
        <v>20</v>
      </c>
      <c r="B24" s="166" t="s">
        <v>173</v>
      </c>
      <c r="C24" s="171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41" customHeight="1" x14ac:dyDescent="0.35">
      <c r="A25" s="164">
        <v>21</v>
      </c>
      <c r="B25" s="166" t="s">
        <v>177</v>
      </c>
      <c r="C25" s="171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38" customHeight="1" x14ac:dyDescent="0.35">
      <c r="A26" s="164">
        <v>22</v>
      </c>
      <c r="B26" s="166" t="s">
        <v>174</v>
      </c>
      <c r="C26" s="171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40" customHeight="1" x14ac:dyDescent="0.35">
      <c r="A27" s="164">
        <v>23</v>
      </c>
      <c r="B27" s="166" t="s">
        <v>175</v>
      </c>
      <c r="C27" s="171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50" customHeight="1" x14ac:dyDescent="0.35">
      <c r="A28" s="164">
        <v>24</v>
      </c>
      <c r="B28" s="169" t="s">
        <v>178</v>
      </c>
      <c r="C28" s="219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3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3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3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3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x14ac:dyDescent="0.3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x14ac:dyDescent="0.3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x14ac:dyDescent="0.35"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3:12" x14ac:dyDescent="0.35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3:12" x14ac:dyDescent="0.3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3:12" x14ac:dyDescent="0.35"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3:12" x14ac:dyDescent="0.35"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3:12" x14ac:dyDescent="0.3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x14ac:dyDescent="0.35"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3:12" x14ac:dyDescent="0.3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x14ac:dyDescent="0.3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3:12" x14ac:dyDescent="0.3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x14ac:dyDescent="0.3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x14ac:dyDescent="0.3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x14ac:dyDescent="0.3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x14ac:dyDescent="0.3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x14ac:dyDescent="0.35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x14ac:dyDescent="0.35"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3:12" x14ac:dyDescent="0.35"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3:12" x14ac:dyDescent="0.35">
      <c r="C52" s="13"/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 algorithmName="SHA-512" hashValue="xry7cv+PR1gt9QWtwF9srLFUYwKxn+xws3vemyvDhZOZchAGnegvUwPAsKeP9WB6XxZHQNQm34bSpiykIGh4XQ==" saltValue="/4/OFBuoesFT4elN0WxpPw==" spinCount="100000" sheet="1" formatCells="0" formatColumns="0" formatRows="0" sort="0" autoFilter="0" pivotTables="0"/>
  <autoFilter ref="A4:C4" xr:uid="{4D4A8EA3-80A6-40ED-8CB7-D42EF2CE0646}"/>
  <dataValidations count="2">
    <dataValidation type="list" allowBlank="1" showInputMessage="1" showErrorMessage="1" sqref="C5:C8 C10:C11" xr:uid="{44A9A988-56B3-45CF-A875-97FCBAA4E0AE}">
      <formula1>"Yes, No"</formula1>
    </dataValidation>
    <dataValidation type="whole" operator="greaterThan" showInputMessage="1" showErrorMessage="1" sqref="C28 C12 C18:C19" xr:uid="{958EBE38-5092-4D98-B864-7356EC306587}">
      <formula1>0</formula1>
    </dataValidation>
  </dataValidations>
  <hyperlinks>
    <hyperlink ref="B5" r:id="rId1" display="  Have you read the SATS Supplier code of conduct at sats-supplier-code-of-conduct.pdf? " xr:uid="{181B6C51-ACE2-4AD3-8418-79F1468CFB7A}"/>
    <hyperlink ref="B17" r:id="rId2" display="What is your contingency (Biz Continuity Plan) should these 3 suppliers be inadvertently shutdown due to 'force majeure'?  " xr:uid="{8E80491F-889F-4504-89A3-FF23D18C7C7C}"/>
    <hyperlink ref="B28" r:id="rId3" display="What is your rough projection on the *ROM budget ($value) for Corrective Maintenance (CM) unitl Dec2022?" xr:uid="{86D598CF-6F1A-47CB-B826-81C37807A172}"/>
    <hyperlink ref="B7" r:id="rId4" xr:uid="{EE2DF8BA-C92D-4A37-83F1-ACC160CA4D25}"/>
  </hyperlinks>
  <pageMargins left="0.7" right="0.7" top="0.75" bottom="0.75" header="0.3" footer="0.3"/>
  <pageSetup paperSize="9" pageOrder="overThenDown" orientation="landscape" r:id="rId5"/>
  <headerFooter>
    <oddHeader>&amp;LCW2111Q027 &amp;A&amp;R&amp;P of &amp;N&amp;C&amp;"Arial"&amp;10 &lt;Restricted&gt;&amp;1#</oddHeader>
    <oddFooter>&amp;L&amp;F&amp;R&amp;D &amp;T&amp;C&amp;1#&amp;"Arial"&amp;10 &lt;Restricted&gt;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7F5C-5FC9-4E8F-B85D-CCA36178C789}">
  <dimension ref="A1:E22"/>
  <sheetViews>
    <sheetView tabSelected="1" view="pageBreakPreview" zoomScale="60" zoomScaleNormal="85" workbookViewId="0">
      <selection activeCell="C4" sqref="C4"/>
    </sheetView>
  </sheetViews>
  <sheetFormatPr defaultRowHeight="14.5" x14ac:dyDescent="0.35"/>
  <cols>
    <col min="1" max="1" width="4.453125" style="181" customWidth="1"/>
    <col min="2" max="2" width="75.6328125" style="42" customWidth="1"/>
    <col min="3" max="3" width="16.08984375" style="181" customWidth="1"/>
    <col min="4" max="4" width="18.6328125" style="42" customWidth="1"/>
    <col min="5" max="5" width="10.1796875" style="42" customWidth="1"/>
    <col min="6" max="16384" width="8.7265625" style="42"/>
  </cols>
  <sheetData>
    <row r="1" spans="1:5" ht="15" thickBot="1" x14ac:dyDescent="0.4">
      <c r="B1" s="265" t="s">
        <v>219</v>
      </c>
    </row>
    <row r="2" spans="1:5" x14ac:dyDescent="0.35">
      <c r="A2" s="188" t="s">
        <v>7</v>
      </c>
      <c r="B2" s="189" t="s">
        <v>190</v>
      </c>
      <c r="C2" s="190" t="s">
        <v>192</v>
      </c>
      <c r="D2" s="191" t="s">
        <v>191</v>
      </c>
    </row>
    <row r="3" spans="1:5" x14ac:dyDescent="0.35">
      <c r="A3" s="192" t="s">
        <v>0</v>
      </c>
      <c r="B3" s="193" t="s">
        <v>197</v>
      </c>
      <c r="C3" s="194"/>
      <c r="D3" s="195"/>
      <c r="E3" s="13"/>
    </row>
    <row r="4" spans="1:5" ht="119" customHeight="1" x14ac:dyDescent="0.35">
      <c r="A4" s="196">
        <v>1</v>
      </c>
      <c r="B4" s="186" t="s">
        <v>211</v>
      </c>
      <c r="C4" s="182" t="s">
        <v>195</v>
      </c>
      <c r="D4" s="214"/>
      <c r="E4" s="13"/>
    </row>
    <row r="5" spans="1:5" x14ac:dyDescent="0.35">
      <c r="A5" s="196"/>
      <c r="B5" s="250" t="s">
        <v>215</v>
      </c>
      <c r="C5" s="187" t="s">
        <v>196</v>
      </c>
      <c r="D5" s="197">
        <f>D4*4</f>
        <v>0</v>
      </c>
    </row>
    <row r="6" spans="1:5" ht="120" customHeight="1" x14ac:dyDescent="0.35">
      <c r="A6" s="196">
        <v>2</v>
      </c>
      <c r="B6" s="186" t="s">
        <v>212</v>
      </c>
      <c r="C6" s="182" t="s">
        <v>195</v>
      </c>
      <c r="D6" s="214"/>
    </row>
    <row r="7" spans="1:5" x14ac:dyDescent="0.35">
      <c r="A7" s="196"/>
      <c r="B7" s="250" t="s">
        <v>215</v>
      </c>
      <c r="C7" s="187" t="s">
        <v>196</v>
      </c>
      <c r="D7" s="197">
        <f>D6*4</f>
        <v>0</v>
      </c>
    </row>
    <row r="8" spans="1:5" ht="123.5" customHeight="1" x14ac:dyDescent="0.35">
      <c r="A8" s="196">
        <v>3</v>
      </c>
      <c r="B8" s="186" t="s">
        <v>213</v>
      </c>
      <c r="C8" s="182" t="s">
        <v>195</v>
      </c>
      <c r="D8" s="214"/>
    </row>
    <row r="9" spans="1:5" x14ac:dyDescent="0.35">
      <c r="A9" s="196"/>
      <c r="B9" s="250" t="s">
        <v>215</v>
      </c>
      <c r="C9" s="187" t="s">
        <v>196</v>
      </c>
      <c r="D9" s="197">
        <f>D8*4</f>
        <v>0</v>
      </c>
    </row>
    <row r="10" spans="1:5" ht="125" customHeight="1" x14ac:dyDescent="0.35">
      <c r="A10" s="196">
        <v>4</v>
      </c>
      <c r="B10" s="186" t="s">
        <v>214</v>
      </c>
      <c r="C10" s="182" t="s">
        <v>195</v>
      </c>
      <c r="D10" s="214"/>
    </row>
    <row r="11" spans="1:5" x14ac:dyDescent="0.35">
      <c r="A11" s="251"/>
      <c r="B11" s="252" t="s">
        <v>215</v>
      </c>
      <c r="C11" s="253" t="s">
        <v>196</v>
      </c>
      <c r="D11" s="254">
        <f>D10*4</f>
        <v>0</v>
      </c>
    </row>
    <row r="12" spans="1:5" x14ac:dyDescent="0.35">
      <c r="A12" s="255"/>
      <c r="B12" s="256"/>
      <c r="C12" s="257"/>
      <c r="D12" s="258"/>
    </row>
    <row r="13" spans="1:5" x14ac:dyDescent="0.35">
      <c r="A13" s="259" t="s">
        <v>217</v>
      </c>
      <c r="B13" s="260" t="s">
        <v>216</v>
      </c>
      <c r="C13" s="261" t="s">
        <v>196</v>
      </c>
      <c r="D13" s="262">
        <f>D5+D7+D9+D11</f>
        <v>0</v>
      </c>
    </row>
    <row r="14" spans="1:5" x14ac:dyDescent="0.35">
      <c r="A14" s="255"/>
      <c r="B14" s="256"/>
      <c r="C14" s="257"/>
      <c r="D14" s="258"/>
    </row>
    <row r="15" spans="1:5" x14ac:dyDescent="0.35">
      <c r="A15" s="192" t="s">
        <v>218</v>
      </c>
      <c r="B15" s="263" t="s">
        <v>198</v>
      </c>
      <c r="C15" s="194"/>
      <c r="D15" s="264"/>
      <c r="E15" s="13"/>
    </row>
    <row r="16" spans="1:5" ht="33" customHeight="1" x14ac:dyDescent="0.35">
      <c r="A16" s="196">
        <v>5</v>
      </c>
      <c r="B16" s="182" t="s">
        <v>189</v>
      </c>
      <c r="C16" s="183" t="s">
        <v>194</v>
      </c>
      <c r="D16" s="215"/>
      <c r="E16" s="13"/>
    </row>
    <row r="17" spans="1:5" ht="38.5" customHeight="1" x14ac:dyDescent="0.35">
      <c r="A17" s="196">
        <v>6</v>
      </c>
      <c r="B17" s="182" t="s">
        <v>200</v>
      </c>
      <c r="C17" s="183" t="s">
        <v>194</v>
      </c>
      <c r="D17" s="215"/>
      <c r="E17" s="13"/>
    </row>
    <row r="18" spans="1:5" ht="36" customHeight="1" x14ac:dyDescent="0.35">
      <c r="A18" s="196">
        <v>7</v>
      </c>
      <c r="B18" s="182" t="s">
        <v>199</v>
      </c>
      <c r="C18" s="183" t="s">
        <v>194</v>
      </c>
      <c r="D18" s="215"/>
      <c r="E18" s="13"/>
    </row>
    <row r="19" spans="1:5" ht="31" customHeight="1" thickBot="1" x14ac:dyDescent="0.4">
      <c r="A19" s="198">
        <v>8</v>
      </c>
      <c r="B19" s="184" t="s">
        <v>193</v>
      </c>
      <c r="C19" s="185" t="s">
        <v>194</v>
      </c>
      <c r="D19" s="216"/>
      <c r="E19" s="13"/>
    </row>
    <row r="20" spans="1:5" x14ac:dyDescent="0.35">
      <c r="B20" s="155"/>
    </row>
    <row r="21" spans="1:5" x14ac:dyDescent="0.35">
      <c r="B21" s="155"/>
    </row>
    <row r="22" spans="1:5" x14ac:dyDescent="0.35">
      <c r="B22" s="155"/>
    </row>
  </sheetData>
  <sheetProtection algorithmName="SHA-512" hashValue="/snNLu77SrxeoO7h5BEYMCFXxhIfVxn05fXuSm6SGEKWrcWI0cl78E+crkSmoZ1a7KQ7fIsAPjZGGboJYkkxuA==" saltValue="H8ipWcWWa6eP0Fiov+WSYA==" spinCount="100000" sheet="1" formatCells="0" formatColumns="0" formatRows="0" sort="0" autoFilter="0" pivotTables="0"/>
  <sortState ref="G4:G24">
    <sortCondition ref="G4"/>
  </sortState>
  <dataValidations count="1">
    <dataValidation type="whole" operator="greaterThan" showInputMessage="1" showErrorMessage="1" sqref="D16:D19 D4 D6 D8 D10" xr:uid="{5F9C1F9B-DF85-4B1D-8250-1A62EE174007}">
      <formula1>0</formula1>
    </dataValidation>
  </dataValidations>
  <pageMargins left="0.7" right="0.7" top="0.75" bottom="0.75" header="0.3" footer="0.3"/>
  <pageSetup paperSize="9" scale="75" pageOrder="overThenDown" orientation="portrait" r:id="rId1"/>
  <headerFooter>
    <oddHeader>&amp;LCW2111Q276 &amp;A&amp;C&amp;"Arial,Regular"&amp;10 &lt;Restricted&gt;&amp;1#&amp;R&amp;P of &amp;N</oddHeader>
    <oddFooter>&amp;L&amp;F&amp;R&amp;D &amp;T&amp;C&amp;1#&amp;"Arial"&amp;10 &lt;Restricted&gt;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713A-8380-4EF2-B5D7-846ADB850C80}">
  <dimension ref="A1:I202"/>
  <sheetViews>
    <sheetView view="pageBreakPreview" zoomScaleNormal="8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4.5" x14ac:dyDescent="0.35"/>
  <cols>
    <col min="1" max="1" width="4.7265625" style="13" customWidth="1"/>
    <col min="2" max="2" width="39.1796875" style="13" customWidth="1"/>
    <col min="3" max="3" width="14" style="13" customWidth="1"/>
    <col min="4" max="4" width="17.54296875" style="13" customWidth="1"/>
    <col min="5" max="5" width="12.08984375" style="13" customWidth="1"/>
    <col min="6" max="6" width="19" style="13" customWidth="1"/>
    <col min="7" max="7" width="17.81640625" style="13" customWidth="1"/>
    <col min="8" max="8" width="12.26953125" style="13" customWidth="1"/>
    <col min="9" max="16384" width="8.7265625" style="13"/>
  </cols>
  <sheetData>
    <row r="1" spans="1:9" ht="17.5" customHeight="1" thickBot="1" x14ac:dyDescent="0.4">
      <c r="A1" s="18" t="s">
        <v>5</v>
      </c>
      <c r="E1" s="24" t="s">
        <v>6</v>
      </c>
      <c r="F1" s="199">
        <v>44525</v>
      </c>
    </row>
    <row r="2" spans="1:9" s="178" customFormat="1" ht="41.5" thickBot="1" x14ac:dyDescent="0.4">
      <c r="A2" s="203" t="s">
        <v>7</v>
      </c>
      <c r="B2" s="204" t="s">
        <v>8</v>
      </c>
      <c r="C2" s="204" t="s">
        <v>9</v>
      </c>
      <c r="D2" s="205" t="s">
        <v>10</v>
      </c>
      <c r="E2" s="206" t="s">
        <v>11</v>
      </c>
      <c r="F2" s="204" t="s">
        <v>146</v>
      </c>
      <c r="G2" s="207" t="s">
        <v>12</v>
      </c>
      <c r="H2" s="208" t="s">
        <v>13</v>
      </c>
    </row>
    <row r="3" spans="1:9" x14ac:dyDescent="0.35">
      <c r="A3" s="13">
        <v>1</v>
      </c>
      <c r="B3" s="200"/>
      <c r="C3" s="200"/>
      <c r="D3" s="200"/>
      <c r="E3" s="200"/>
      <c r="F3" s="200"/>
      <c r="G3" s="201"/>
      <c r="H3" s="202"/>
      <c r="I3" s="115"/>
    </row>
    <row r="4" spans="1:9" x14ac:dyDescent="0.35">
      <c r="A4" s="13">
        <v>2</v>
      </c>
      <c r="B4" s="200"/>
      <c r="C4" s="200"/>
      <c r="D4" s="200"/>
      <c r="E4" s="200"/>
      <c r="F4" s="200"/>
      <c r="G4" s="201"/>
      <c r="H4" s="202"/>
      <c r="I4" s="115"/>
    </row>
    <row r="5" spans="1:9" x14ac:dyDescent="0.35">
      <c r="A5" s="13">
        <v>3</v>
      </c>
      <c r="B5" s="200"/>
      <c r="C5" s="200"/>
      <c r="D5" s="200"/>
      <c r="E5" s="200"/>
      <c r="F5" s="200"/>
      <c r="G5" s="201"/>
      <c r="H5" s="202"/>
      <c r="I5" s="115"/>
    </row>
    <row r="6" spans="1:9" x14ac:dyDescent="0.35">
      <c r="A6" s="13">
        <v>4</v>
      </c>
      <c r="B6" s="200"/>
      <c r="C6" s="200"/>
      <c r="D6" s="200"/>
      <c r="E6" s="200"/>
      <c r="F6" s="200"/>
      <c r="G6" s="201"/>
      <c r="H6" s="202"/>
      <c r="I6" s="115"/>
    </row>
    <row r="7" spans="1:9" x14ac:dyDescent="0.35">
      <c r="A7" s="13">
        <v>5</v>
      </c>
      <c r="B7" s="200"/>
      <c r="C7" s="200"/>
      <c r="D7" s="200"/>
      <c r="E7" s="200"/>
      <c r="F7" s="200"/>
      <c r="G7" s="201"/>
      <c r="H7" s="202"/>
      <c r="I7" s="115"/>
    </row>
    <row r="8" spans="1:9" x14ac:dyDescent="0.35">
      <c r="A8" s="13">
        <v>6</v>
      </c>
      <c r="B8" s="200"/>
      <c r="C8" s="200"/>
      <c r="D8" s="200"/>
      <c r="E8" s="200"/>
      <c r="F8" s="200"/>
      <c r="G8" s="201"/>
      <c r="H8" s="202"/>
      <c r="I8" s="115"/>
    </row>
    <row r="9" spans="1:9" x14ac:dyDescent="0.35">
      <c r="A9" s="13">
        <v>7</v>
      </c>
      <c r="B9" s="200"/>
      <c r="C9" s="200"/>
      <c r="D9" s="200"/>
      <c r="E9" s="200"/>
      <c r="F9" s="200"/>
      <c r="G9" s="201"/>
      <c r="H9" s="202"/>
      <c r="I9" s="115"/>
    </row>
    <row r="10" spans="1:9" x14ac:dyDescent="0.35">
      <c r="A10" s="13">
        <v>8</v>
      </c>
      <c r="B10" s="200"/>
      <c r="C10" s="200"/>
      <c r="D10" s="200"/>
      <c r="E10" s="200"/>
      <c r="F10" s="200"/>
      <c r="G10" s="201"/>
      <c r="H10" s="202"/>
      <c r="I10" s="115"/>
    </row>
    <row r="11" spans="1:9" x14ac:dyDescent="0.35">
      <c r="A11" s="13">
        <v>9</v>
      </c>
      <c r="B11" s="200"/>
      <c r="C11" s="200"/>
      <c r="D11" s="200"/>
      <c r="E11" s="200"/>
      <c r="F11" s="200"/>
      <c r="G11" s="201"/>
      <c r="H11" s="202"/>
      <c r="I11" s="115"/>
    </row>
    <row r="12" spans="1:9" x14ac:dyDescent="0.35">
      <c r="A12" s="13">
        <v>10</v>
      </c>
      <c r="B12" s="200"/>
      <c r="C12" s="200"/>
      <c r="D12" s="200"/>
      <c r="E12" s="200"/>
      <c r="F12" s="200"/>
      <c r="G12" s="201"/>
      <c r="H12" s="202"/>
      <c r="I12" s="115"/>
    </row>
    <row r="13" spans="1:9" x14ac:dyDescent="0.35">
      <c r="A13" s="13">
        <v>11</v>
      </c>
      <c r="B13" s="200"/>
      <c r="C13" s="200"/>
      <c r="D13" s="200"/>
      <c r="E13" s="200"/>
      <c r="F13" s="200"/>
      <c r="G13" s="201"/>
      <c r="H13" s="202"/>
      <c r="I13" s="115"/>
    </row>
    <row r="14" spans="1:9" x14ac:dyDescent="0.35">
      <c r="A14" s="13">
        <v>12</v>
      </c>
      <c r="B14" s="200"/>
      <c r="C14" s="200"/>
      <c r="D14" s="200"/>
      <c r="E14" s="200"/>
      <c r="F14" s="200"/>
      <c r="G14" s="201"/>
      <c r="H14" s="202"/>
      <c r="I14" s="115"/>
    </row>
    <row r="15" spans="1:9" x14ac:dyDescent="0.35">
      <c r="A15" s="13">
        <v>13</v>
      </c>
      <c r="B15" s="200"/>
      <c r="C15" s="200"/>
      <c r="D15" s="200"/>
      <c r="E15" s="200"/>
      <c r="F15" s="200"/>
      <c r="G15" s="201"/>
      <c r="H15" s="202"/>
      <c r="I15" s="115"/>
    </row>
    <row r="16" spans="1:9" x14ac:dyDescent="0.35">
      <c r="A16" s="13">
        <v>14</v>
      </c>
      <c r="B16" s="200"/>
      <c r="C16" s="200"/>
      <c r="D16" s="200"/>
      <c r="E16" s="200"/>
      <c r="F16" s="200"/>
      <c r="G16" s="201"/>
      <c r="H16" s="202"/>
      <c r="I16" s="115"/>
    </row>
    <row r="17" spans="1:9" x14ac:dyDescent="0.35">
      <c r="A17" s="13">
        <v>15</v>
      </c>
      <c r="B17" s="200"/>
      <c r="C17" s="200"/>
      <c r="D17" s="200"/>
      <c r="E17" s="200"/>
      <c r="F17" s="200"/>
      <c r="G17" s="201"/>
      <c r="H17" s="202"/>
      <c r="I17" s="115"/>
    </row>
    <row r="18" spans="1:9" x14ac:dyDescent="0.35">
      <c r="A18" s="13">
        <v>16</v>
      </c>
      <c r="B18" s="200"/>
      <c r="C18" s="200"/>
      <c r="D18" s="200"/>
      <c r="E18" s="200"/>
      <c r="F18" s="200"/>
      <c r="G18" s="201"/>
      <c r="H18" s="202"/>
      <c r="I18" s="115"/>
    </row>
    <row r="19" spans="1:9" x14ac:dyDescent="0.35">
      <c r="A19" s="13">
        <v>17</v>
      </c>
      <c r="B19" s="200"/>
      <c r="C19" s="200"/>
      <c r="D19" s="200"/>
      <c r="E19" s="200"/>
      <c r="F19" s="200"/>
      <c r="G19" s="201"/>
      <c r="H19" s="202"/>
      <c r="I19" s="115"/>
    </row>
    <row r="20" spans="1:9" x14ac:dyDescent="0.35">
      <c r="A20" s="13">
        <v>18</v>
      </c>
      <c r="B20" s="200"/>
      <c r="C20" s="200"/>
      <c r="D20" s="200"/>
      <c r="E20" s="200"/>
      <c r="F20" s="200"/>
      <c r="G20" s="201"/>
      <c r="H20" s="202"/>
      <c r="I20" s="115"/>
    </row>
    <row r="21" spans="1:9" x14ac:dyDescent="0.35">
      <c r="A21" s="13">
        <v>19</v>
      </c>
      <c r="B21" s="200"/>
      <c r="C21" s="200"/>
      <c r="D21" s="200"/>
      <c r="E21" s="200"/>
      <c r="F21" s="200"/>
      <c r="G21" s="201"/>
      <c r="H21" s="202"/>
      <c r="I21" s="115"/>
    </row>
    <row r="22" spans="1:9" x14ac:dyDescent="0.35">
      <c r="A22" s="13">
        <v>20</v>
      </c>
      <c r="B22" s="200"/>
      <c r="C22" s="200"/>
      <c r="D22" s="200"/>
      <c r="E22" s="200"/>
      <c r="F22" s="200"/>
      <c r="G22" s="201"/>
      <c r="H22" s="202"/>
      <c r="I22" s="115"/>
    </row>
    <row r="23" spans="1:9" x14ac:dyDescent="0.35">
      <c r="A23" s="13">
        <v>21</v>
      </c>
      <c r="B23" s="200"/>
      <c r="C23" s="200"/>
      <c r="D23" s="200"/>
      <c r="E23" s="200"/>
      <c r="F23" s="200"/>
      <c r="G23" s="201"/>
      <c r="H23" s="202"/>
      <c r="I23" s="115"/>
    </row>
    <row r="24" spans="1:9" x14ac:dyDescent="0.35">
      <c r="A24" s="13">
        <v>22</v>
      </c>
      <c r="B24" s="200"/>
      <c r="C24" s="200"/>
      <c r="D24" s="200"/>
      <c r="E24" s="200"/>
      <c r="F24" s="200"/>
      <c r="G24" s="201"/>
      <c r="H24" s="202"/>
      <c r="I24" s="115"/>
    </row>
    <row r="25" spans="1:9" x14ac:dyDescent="0.35">
      <c r="A25" s="13">
        <v>23</v>
      </c>
      <c r="B25" s="200"/>
      <c r="C25" s="200"/>
      <c r="D25" s="200"/>
      <c r="E25" s="200"/>
      <c r="F25" s="200"/>
      <c r="G25" s="201"/>
      <c r="H25" s="202"/>
      <c r="I25" s="115"/>
    </row>
    <row r="26" spans="1:9" x14ac:dyDescent="0.35">
      <c r="A26" s="13">
        <v>24</v>
      </c>
      <c r="B26" s="200"/>
      <c r="C26" s="200"/>
      <c r="D26" s="200"/>
      <c r="E26" s="200"/>
      <c r="F26" s="200"/>
      <c r="G26" s="201"/>
      <c r="H26" s="202"/>
      <c r="I26" s="115"/>
    </row>
    <row r="27" spans="1:9" x14ac:dyDescent="0.35">
      <c r="A27" s="13">
        <v>25</v>
      </c>
      <c r="B27" s="200"/>
      <c r="C27" s="200"/>
      <c r="D27" s="200"/>
      <c r="E27" s="200"/>
      <c r="F27" s="200"/>
      <c r="G27" s="201"/>
      <c r="H27" s="202"/>
      <c r="I27" s="115"/>
    </row>
    <row r="28" spans="1:9" x14ac:dyDescent="0.35">
      <c r="A28" s="13">
        <v>26</v>
      </c>
      <c r="B28" s="200"/>
      <c r="C28" s="200"/>
      <c r="D28" s="200"/>
      <c r="E28" s="200"/>
      <c r="F28" s="200"/>
      <c r="G28" s="201"/>
      <c r="H28" s="202"/>
      <c r="I28" s="115"/>
    </row>
    <row r="29" spans="1:9" x14ac:dyDescent="0.35">
      <c r="A29" s="13">
        <v>27</v>
      </c>
      <c r="B29" s="200"/>
      <c r="C29" s="200"/>
      <c r="D29" s="200"/>
      <c r="E29" s="200"/>
      <c r="F29" s="200"/>
      <c r="G29" s="201"/>
      <c r="H29" s="202"/>
      <c r="I29" s="115"/>
    </row>
    <row r="30" spans="1:9" x14ac:dyDescent="0.35">
      <c r="A30" s="13">
        <v>28</v>
      </c>
      <c r="B30" s="200"/>
      <c r="C30" s="200"/>
      <c r="D30" s="200"/>
      <c r="E30" s="200"/>
      <c r="F30" s="200"/>
      <c r="G30" s="201"/>
      <c r="H30" s="202"/>
      <c r="I30" s="115"/>
    </row>
    <row r="31" spans="1:9" x14ac:dyDescent="0.35">
      <c r="A31" s="13">
        <v>29</v>
      </c>
      <c r="B31" s="200"/>
      <c r="C31" s="200"/>
      <c r="D31" s="200"/>
      <c r="E31" s="200"/>
      <c r="F31" s="200"/>
      <c r="G31" s="201"/>
      <c r="H31" s="202"/>
      <c r="I31" s="115"/>
    </row>
    <row r="32" spans="1:9" x14ac:dyDescent="0.35">
      <c r="A32" s="13">
        <v>30</v>
      </c>
      <c r="B32" s="200"/>
      <c r="C32" s="200"/>
      <c r="D32" s="200"/>
      <c r="E32" s="200"/>
      <c r="F32" s="200"/>
      <c r="G32" s="201"/>
      <c r="H32" s="202"/>
      <c r="I32" s="115"/>
    </row>
    <row r="33" spans="1:9" x14ac:dyDescent="0.35">
      <c r="A33" s="13">
        <v>31</v>
      </c>
      <c r="B33" s="200"/>
      <c r="C33" s="200"/>
      <c r="D33" s="200"/>
      <c r="E33" s="200"/>
      <c r="F33" s="200"/>
      <c r="G33" s="201"/>
      <c r="H33" s="202"/>
      <c r="I33" s="115"/>
    </row>
    <row r="34" spans="1:9" x14ac:dyDescent="0.35">
      <c r="A34" s="13">
        <v>32</v>
      </c>
      <c r="B34" s="200"/>
      <c r="C34" s="200"/>
      <c r="D34" s="200"/>
      <c r="E34" s="200"/>
      <c r="F34" s="200"/>
      <c r="G34" s="201"/>
      <c r="H34" s="202"/>
      <c r="I34" s="115"/>
    </row>
    <row r="35" spans="1:9" x14ac:dyDescent="0.35">
      <c r="A35" s="13">
        <v>33</v>
      </c>
      <c r="B35" s="200"/>
      <c r="C35" s="200"/>
      <c r="D35" s="200"/>
      <c r="E35" s="200"/>
      <c r="F35" s="200"/>
      <c r="G35" s="201"/>
      <c r="H35" s="202"/>
      <c r="I35" s="115"/>
    </row>
    <row r="36" spans="1:9" x14ac:dyDescent="0.35">
      <c r="A36" s="13">
        <v>34</v>
      </c>
      <c r="B36" s="200"/>
      <c r="C36" s="200"/>
      <c r="D36" s="200"/>
      <c r="E36" s="200"/>
      <c r="F36" s="200"/>
      <c r="G36" s="201"/>
      <c r="H36" s="202"/>
      <c r="I36" s="115"/>
    </row>
    <row r="37" spans="1:9" x14ac:dyDescent="0.35">
      <c r="A37" s="13">
        <v>35</v>
      </c>
      <c r="B37" s="200"/>
      <c r="C37" s="200"/>
      <c r="D37" s="200"/>
      <c r="E37" s="200"/>
      <c r="F37" s="200"/>
      <c r="G37" s="201"/>
      <c r="H37" s="202"/>
      <c r="I37" s="115"/>
    </row>
    <row r="38" spans="1:9" x14ac:dyDescent="0.35">
      <c r="A38" s="13">
        <v>36</v>
      </c>
      <c r="B38" s="200"/>
      <c r="C38" s="200"/>
      <c r="D38" s="200"/>
      <c r="E38" s="200"/>
      <c r="F38" s="200"/>
      <c r="G38" s="201"/>
      <c r="H38" s="202"/>
      <c r="I38" s="115"/>
    </row>
    <row r="39" spans="1:9" x14ac:dyDescent="0.35">
      <c r="A39" s="13">
        <v>37</v>
      </c>
      <c r="B39" s="200"/>
      <c r="C39" s="200"/>
      <c r="D39" s="200"/>
      <c r="E39" s="200"/>
      <c r="F39" s="200"/>
      <c r="G39" s="201"/>
      <c r="H39" s="202"/>
      <c r="I39" s="115"/>
    </row>
    <row r="40" spans="1:9" x14ac:dyDescent="0.35">
      <c r="A40" s="13">
        <v>38</v>
      </c>
      <c r="B40" s="200"/>
      <c r="C40" s="200"/>
      <c r="D40" s="200"/>
      <c r="E40" s="200"/>
      <c r="F40" s="200"/>
      <c r="G40" s="201"/>
      <c r="H40" s="202"/>
      <c r="I40" s="115"/>
    </row>
    <row r="41" spans="1:9" x14ac:dyDescent="0.35">
      <c r="A41" s="13">
        <v>39</v>
      </c>
      <c r="B41" s="200"/>
      <c r="C41" s="200"/>
      <c r="D41" s="200"/>
      <c r="E41" s="200"/>
      <c r="F41" s="200"/>
      <c r="G41" s="201"/>
      <c r="H41" s="202"/>
      <c r="I41" s="115"/>
    </row>
    <row r="42" spans="1:9" x14ac:dyDescent="0.35">
      <c r="A42" s="13">
        <v>40</v>
      </c>
      <c r="B42" s="200"/>
      <c r="C42" s="200"/>
      <c r="D42" s="200"/>
      <c r="E42" s="200"/>
      <c r="F42" s="200"/>
      <c r="G42" s="201"/>
      <c r="H42" s="202"/>
      <c r="I42" s="115"/>
    </row>
    <row r="43" spans="1:9" x14ac:dyDescent="0.35">
      <c r="A43" s="13">
        <v>41</v>
      </c>
      <c r="B43" s="200"/>
      <c r="C43" s="200"/>
      <c r="D43" s="200"/>
      <c r="E43" s="200"/>
      <c r="F43" s="200"/>
      <c r="G43" s="201"/>
      <c r="H43" s="202"/>
      <c r="I43" s="115"/>
    </row>
    <row r="44" spans="1:9" x14ac:dyDescent="0.35">
      <c r="A44" s="13">
        <v>42</v>
      </c>
      <c r="B44" s="200"/>
      <c r="C44" s="200"/>
      <c r="D44" s="200"/>
      <c r="E44" s="200"/>
      <c r="F44" s="200"/>
      <c r="G44" s="201"/>
      <c r="H44" s="202"/>
      <c r="I44" s="115"/>
    </row>
    <row r="45" spans="1:9" x14ac:dyDescent="0.35">
      <c r="A45" s="13">
        <v>43</v>
      </c>
      <c r="B45" s="200"/>
      <c r="C45" s="200"/>
      <c r="D45" s="200"/>
      <c r="E45" s="200"/>
      <c r="F45" s="200"/>
      <c r="G45" s="201"/>
      <c r="H45" s="202"/>
      <c r="I45" s="115"/>
    </row>
    <row r="46" spans="1:9" x14ac:dyDescent="0.35">
      <c r="A46" s="13">
        <v>44</v>
      </c>
      <c r="B46" s="200"/>
      <c r="C46" s="200"/>
      <c r="D46" s="200"/>
      <c r="E46" s="200"/>
      <c r="F46" s="200"/>
      <c r="G46" s="201"/>
      <c r="H46" s="202"/>
      <c r="I46" s="115"/>
    </row>
    <row r="47" spans="1:9" x14ac:dyDescent="0.35">
      <c r="A47" s="13">
        <v>45</v>
      </c>
      <c r="B47" s="200"/>
      <c r="C47" s="200"/>
      <c r="D47" s="200"/>
      <c r="E47" s="200"/>
      <c r="F47" s="200"/>
      <c r="G47" s="201"/>
      <c r="H47" s="202"/>
      <c r="I47" s="115"/>
    </row>
    <row r="48" spans="1:9" x14ac:dyDescent="0.35">
      <c r="A48" s="13">
        <v>46</v>
      </c>
      <c r="B48" s="200"/>
      <c r="C48" s="200"/>
      <c r="D48" s="200"/>
      <c r="E48" s="200"/>
      <c r="F48" s="200"/>
      <c r="G48" s="201"/>
      <c r="H48" s="202"/>
      <c r="I48" s="115"/>
    </row>
    <row r="49" spans="1:9" x14ac:dyDescent="0.35">
      <c r="A49" s="13">
        <v>47</v>
      </c>
      <c r="B49" s="200"/>
      <c r="C49" s="200"/>
      <c r="D49" s="200"/>
      <c r="E49" s="200"/>
      <c r="F49" s="200"/>
      <c r="G49" s="201"/>
      <c r="H49" s="202"/>
      <c r="I49" s="115"/>
    </row>
    <row r="50" spans="1:9" x14ac:dyDescent="0.35">
      <c r="A50" s="13">
        <v>48</v>
      </c>
      <c r="B50" s="200"/>
      <c r="C50" s="200"/>
      <c r="D50" s="200"/>
      <c r="E50" s="200"/>
      <c r="F50" s="200"/>
      <c r="G50" s="201"/>
      <c r="H50" s="202"/>
      <c r="I50" s="115"/>
    </row>
    <row r="51" spans="1:9" x14ac:dyDescent="0.35">
      <c r="A51" s="13">
        <v>49</v>
      </c>
      <c r="B51" s="200"/>
      <c r="C51" s="200"/>
      <c r="D51" s="200"/>
      <c r="E51" s="200"/>
      <c r="F51" s="200"/>
      <c r="G51" s="201"/>
      <c r="H51" s="202"/>
      <c r="I51" s="115"/>
    </row>
    <row r="52" spans="1:9" x14ac:dyDescent="0.35">
      <c r="A52" s="13">
        <v>50</v>
      </c>
      <c r="B52" s="200"/>
      <c r="C52" s="200"/>
      <c r="D52" s="200"/>
      <c r="E52" s="200"/>
      <c r="F52" s="200"/>
      <c r="G52" s="201"/>
      <c r="H52" s="202"/>
      <c r="I52" s="115"/>
    </row>
    <row r="53" spans="1:9" x14ac:dyDescent="0.35">
      <c r="A53" s="13">
        <v>51</v>
      </c>
      <c r="B53" s="200"/>
      <c r="C53" s="200"/>
      <c r="D53" s="200"/>
      <c r="E53" s="200"/>
      <c r="F53" s="200"/>
      <c r="G53" s="201"/>
      <c r="H53" s="202"/>
      <c r="I53" s="115"/>
    </row>
    <row r="54" spans="1:9" x14ac:dyDescent="0.35">
      <c r="A54" s="13">
        <v>52</v>
      </c>
      <c r="B54" s="200"/>
      <c r="C54" s="200"/>
      <c r="D54" s="200"/>
      <c r="E54" s="200"/>
      <c r="F54" s="200"/>
      <c r="G54" s="201"/>
      <c r="H54" s="202"/>
      <c r="I54" s="115"/>
    </row>
    <row r="55" spans="1:9" x14ac:dyDescent="0.35">
      <c r="A55" s="13">
        <v>53</v>
      </c>
      <c r="B55" s="200"/>
      <c r="C55" s="200"/>
      <c r="D55" s="200"/>
      <c r="E55" s="200"/>
      <c r="F55" s="200"/>
      <c r="G55" s="201"/>
      <c r="H55" s="202"/>
      <c r="I55" s="115"/>
    </row>
    <row r="56" spans="1:9" x14ac:dyDescent="0.35">
      <c r="A56" s="13">
        <v>54</v>
      </c>
      <c r="B56" s="200"/>
      <c r="C56" s="200"/>
      <c r="D56" s="200"/>
      <c r="E56" s="200"/>
      <c r="F56" s="200"/>
      <c r="G56" s="201"/>
      <c r="H56" s="202"/>
      <c r="I56" s="115"/>
    </row>
    <row r="57" spans="1:9" x14ac:dyDescent="0.35">
      <c r="A57" s="13">
        <v>55</v>
      </c>
      <c r="B57" s="200"/>
      <c r="C57" s="200"/>
      <c r="D57" s="200"/>
      <c r="E57" s="200"/>
      <c r="F57" s="200"/>
      <c r="G57" s="201"/>
      <c r="H57" s="202"/>
      <c r="I57" s="115"/>
    </row>
    <row r="58" spans="1:9" x14ac:dyDescent="0.35">
      <c r="A58" s="13">
        <v>56</v>
      </c>
      <c r="B58" s="200"/>
      <c r="C58" s="200"/>
      <c r="D58" s="200"/>
      <c r="E58" s="200"/>
      <c r="F58" s="200"/>
      <c r="G58" s="201"/>
      <c r="H58" s="202"/>
      <c r="I58" s="115"/>
    </row>
    <row r="59" spans="1:9" x14ac:dyDescent="0.35">
      <c r="A59" s="13">
        <v>57</v>
      </c>
      <c r="B59" s="200"/>
      <c r="C59" s="200"/>
      <c r="D59" s="200"/>
      <c r="E59" s="200"/>
      <c r="F59" s="200"/>
      <c r="G59" s="201"/>
      <c r="H59" s="202"/>
      <c r="I59" s="115"/>
    </row>
    <row r="60" spans="1:9" x14ac:dyDescent="0.35">
      <c r="A60" s="13">
        <v>58</v>
      </c>
      <c r="B60" s="200"/>
      <c r="C60" s="200"/>
      <c r="D60" s="200"/>
      <c r="E60" s="200"/>
      <c r="F60" s="200"/>
      <c r="G60" s="201"/>
      <c r="H60" s="202"/>
      <c r="I60" s="115"/>
    </row>
    <row r="61" spans="1:9" x14ac:dyDescent="0.35">
      <c r="A61" s="13">
        <v>59</v>
      </c>
      <c r="B61" s="200"/>
      <c r="C61" s="200"/>
      <c r="D61" s="200"/>
      <c r="E61" s="200"/>
      <c r="F61" s="200"/>
      <c r="G61" s="201"/>
      <c r="H61" s="202"/>
      <c r="I61" s="115"/>
    </row>
    <row r="62" spans="1:9" x14ac:dyDescent="0.35">
      <c r="A62" s="13">
        <v>60</v>
      </c>
      <c r="B62" s="200"/>
      <c r="C62" s="200"/>
      <c r="D62" s="200"/>
      <c r="E62" s="200"/>
      <c r="F62" s="200"/>
      <c r="G62" s="201"/>
      <c r="H62" s="202"/>
      <c r="I62" s="115"/>
    </row>
    <row r="63" spans="1:9" x14ac:dyDescent="0.35">
      <c r="A63" s="13">
        <v>61</v>
      </c>
      <c r="B63" s="200"/>
      <c r="C63" s="200"/>
      <c r="D63" s="200"/>
      <c r="E63" s="200"/>
      <c r="F63" s="200"/>
      <c r="G63" s="201"/>
      <c r="H63" s="202"/>
      <c r="I63" s="115"/>
    </row>
    <row r="64" spans="1:9" x14ac:dyDescent="0.35">
      <c r="A64" s="13">
        <v>62</v>
      </c>
      <c r="B64" s="200"/>
      <c r="C64" s="200"/>
      <c r="D64" s="200"/>
      <c r="E64" s="200"/>
      <c r="F64" s="200"/>
      <c r="G64" s="201"/>
      <c r="H64" s="202"/>
      <c r="I64" s="115"/>
    </row>
    <row r="65" spans="1:9" x14ac:dyDescent="0.35">
      <c r="A65" s="13">
        <v>63</v>
      </c>
      <c r="B65" s="200"/>
      <c r="C65" s="200"/>
      <c r="D65" s="200"/>
      <c r="E65" s="200"/>
      <c r="F65" s="200"/>
      <c r="G65" s="201"/>
      <c r="H65" s="202"/>
      <c r="I65" s="115"/>
    </row>
    <row r="66" spans="1:9" x14ac:dyDescent="0.35">
      <c r="A66" s="13">
        <v>64</v>
      </c>
      <c r="B66" s="200"/>
      <c r="C66" s="200"/>
      <c r="D66" s="200"/>
      <c r="E66" s="200"/>
      <c r="F66" s="200"/>
      <c r="G66" s="201"/>
      <c r="H66" s="202"/>
      <c r="I66" s="115"/>
    </row>
    <row r="67" spans="1:9" x14ac:dyDescent="0.35">
      <c r="A67" s="13">
        <v>65</v>
      </c>
      <c r="B67" s="200"/>
      <c r="C67" s="200"/>
      <c r="D67" s="200"/>
      <c r="E67" s="200"/>
      <c r="F67" s="200"/>
      <c r="G67" s="201"/>
      <c r="H67" s="202"/>
      <c r="I67" s="115"/>
    </row>
    <row r="68" spans="1:9" x14ac:dyDescent="0.35">
      <c r="A68" s="13">
        <v>66</v>
      </c>
      <c r="B68" s="200"/>
      <c r="C68" s="200"/>
      <c r="D68" s="200"/>
      <c r="E68" s="200"/>
      <c r="F68" s="200"/>
      <c r="G68" s="201"/>
      <c r="H68" s="202"/>
      <c r="I68" s="115"/>
    </row>
    <row r="69" spans="1:9" x14ac:dyDescent="0.35">
      <c r="A69" s="13">
        <v>67</v>
      </c>
      <c r="B69" s="200"/>
      <c r="C69" s="200"/>
      <c r="D69" s="200"/>
      <c r="E69" s="200"/>
      <c r="F69" s="200"/>
      <c r="G69" s="201"/>
      <c r="H69" s="202"/>
      <c r="I69" s="115"/>
    </row>
    <row r="70" spans="1:9" x14ac:dyDescent="0.35">
      <c r="A70" s="13">
        <v>68</v>
      </c>
      <c r="B70" s="200"/>
      <c r="C70" s="200"/>
      <c r="D70" s="200"/>
      <c r="E70" s="200"/>
      <c r="F70" s="200"/>
      <c r="G70" s="201"/>
      <c r="H70" s="202"/>
      <c r="I70" s="115"/>
    </row>
    <row r="71" spans="1:9" x14ac:dyDescent="0.35">
      <c r="A71" s="13">
        <v>69</v>
      </c>
      <c r="B71" s="200"/>
      <c r="C71" s="200"/>
      <c r="D71" s="200"/>
      <c r="E71" s="200"/>
      <c r="F71" s="200"/>
      <c r="G71" s="201"/>
      <c r="H71" s="202"/>
      <c r="I71" s="115"/>
    </row>
    <row r="72" spans="1:9" x14ac:dyDescent="0.35">
      <c r="A72" s="13">
        <v>70</v>
      </c>
      <c r="B72" s="200"/>
      <c r="C72" s="200"/>
      <c r="D72" s="200"/>
      <c r="E72" s="200"/>
      <c r="F72" s="200"/>
      <c r="G72" s="201"/>
      <c r="H72" s="202"/>
      <c r="I72" s="115"/>
    </row>
    <row r="73" spans="1:9" x14ac:dyDescent="0.35">
      <c r="A73" s="13">
        <v>71</v>
      </c>
      <c r="B73" s="200"/>
      <c r="C73" s="200"/>
      <c r="D73" s="200"/>
      <c r="E73" s="200"/>
      <c r="F73" s="200"/>
      <c r="G73" s="201"/>
      <c r="H73" s="202"/>
      <c r="I73" s="115"/>
    </row>
    <row r="74" spans="1:9" x14ac:dyDescent="0.35">
      <c r="A74" s="13">
        <v>72</v>
      </c>
      <c r="B74" s="200"/>
      <c r="C74" s="200"/>
      <c r="D74" s="200"/>
      <c r="E74" s="200"/>
      <c r="F74" s="200"/>
      <c r="G74" s="201"/>
      <c r="H74" s="202"/>
      <c r="I74" s="115"/>
    </row>
    <row r="75" spans="1:9" x14ac:dyDescent="0.35">
      <c r="A75" s="13">
        <v>73</v>
      </c>
      <c r="B75" s="200"/>
      <c r="C75" s="200"/>
      <c r="D75" s="200"/>
      <c r="E75" s="200"/>
      <c r="F75" s="200"/>
      <c r="G75" s="201"/>
      <c r="H75" s="202"/>
      <c r="I75" s="115"/>
    </row>
    <row r="76" spans="1:9" x14ac:dyDescent="0.35">
      <c r="A76" s="13">
        <v>74</v>
      </c>
      <c r="B76" s="200"/>
      <c r="C76" s="200"/>
      <c r="D76" s="200"/>
      <c r="E76" s="200"/>
      <c r="F76" s="200"/>
      <c r="G76" s="201"/>
      <c r="H76" s="202"/>
      <c r="I76" s="115"/>
    </row>
    <row r="77" spans="1:9" x14ac:dyDescent="0.35">
      <c r="A77" s="13">
        <v>75</v>
      </c>
      <c r="B77" s="200"/>
      <c r="C77" s="200"/>
      <c r="D77" s="200"/>
      <c r="E77" s="200"/>
      <c r="F77" s="200"/>
      <c r="G77" s="201"/>
      <c r="H77" s="202"/>
      <c r="I77" s="115"/>
    </row>
    <row r="78" spans="1:9" x14ac:dyDescent="0.35">
      <c r="A78" s="13">
        <v>76</v>
      </c>
      <c r="B78" s="200"/>
      <c r="C78" s="200"/>
      <c r="D78" s="200"/>
      <c r="E78" s="200"/>
      <c r="F78" s="200"/>
      <c r="G78" s="201"/>
      <c r="H78" s="202"/>
      <c r="I78" s="115"/>
    </row>
    <row r="79" spans="1:9" x14ac:dyDescent="0.35">
      <c r="A79" s="13">
        <v>77</v>
      </c>
      <c r="B79" s="200"/>
      <c r="C79" s="200"/>
      <c r="D79" s="200"/>
      <c r="E79" s="200"/>
      <c r="F79" s="200"/>
      <c r="G79" s="201"/>
      <c r="H79" s="202"/>
      <c r="I79" s="115"/>
    </row>
    <row r="80" spans="1:9" x14ac:dyDescent="0.35">
      <c r="A80" s="13">
        <v>78</v>
      </c>
      <c r="B80" s="200"/>
      <c r="C80" s="200"/>
      <c r="D80" s="200"/>
      <c r="E80" s="200"/>
      <c r="F80" s="200"/>
      <c r="G80" s="201"/>
      <c r="H80" s="202"/>
      <c r="I80" s="115"/>
    </row>
    <row r="81" spans="1:9" x14ac:dyDescent="0.35">
      <c r="A81" s="13">
        <v>79</v>
      </c>
      <c r="B81" s="200"/>
      <c r="C81" s="200"/>
      <c r="D81" s="200"/>
      <c r="E81" s="200"/>
      <c r="F81" s="200"/>
      <c r="G81" s="201"/>
      <c r="H81" s="202"/>
      <c r="I81" s="115"/>
    </row>
    <row r="82" spans="1:9" x14ac:dyDescent="0.35">
      <c r="A82" s="13">
        <v>80</v>
      </c>
      <c r="B82" s="200"/>
      <c r="C82" s="200"/>
      <c r="D82" s="200"/>
      <c r="E82" s="200"/>
      <c r="F82" s="200"/>
      <c r="G82" s="201"/>
      <c r="H82" s="202"/>
      <c r="I82" s="115"/>
    </row>
    <row r="83" spans="1:9" x14ac:dyDescent="0.35">
      <c r="A83" s="13">
        <v>81</v>
      </c>
      <c r="B83" s="200"/>
      <c r="C83" s="200"/>
      <c r="D83" s="200"/>
      <c r="E83" s="200"/>
      <c r="F83" s="200"/>
      <c r="G83" s="201"/>
      <c r="H83" s="202"/>
      <c r="I83" s="115"/>
    </row>
    <row r="84" spans="1:9" x14ac:dyDescent="0.35">
      <c r="A84" s="13">
        <v>82</v>
      </c>
      <c r="B84" s="200"/>
      <c r="C84" s="200"/>
      <c r="D84" s="200"/>
      <c r="E84" s="200"/>
      <c r="F84" s="200"/>
      <c r="G84" s="201"/>
      <c r="H84" s="202"/>
      <c r="I84" s="115"/>
    </row>
    <row r="85" spans="1:9" x14ac:dyDescent="0.35">
      <c r="A85" s="13">
        <v>83</v>
      </c>
      <c r="B85" s="200"/>
      <c r="C85" s="200"/>
      <c r="D85" s="200"/>
      <c r="E85" s="200"/>
      <c r="F85" s="200"/>
      <c r="G85" s="201"/>
      <c r="H85" s="202"/>
      <c r="I85" s="115"/>
    </row>
    <row r="86" spans="1:9" x14ac:dyDescent="0.35">
      <c r="A86" s="13">
        <v>84</v>
      </c>
      <c r="B86" s="200"/>
      <c r="C86" s="200"/>
      <c r="D86" s="200"/>
      <c r="E86" s="200"/>
      <c r="F86" s="200"/>
      <c r="G86" s="201"/>
      <c r="H86" s="202"/>
      <c r="I86" s="115"/>
    </row>
    <row r="87" spans="1:9" x14ac:dyDescent="0.35">
      <c r="A87" s="13">
        <v>85</v>
      </c>
      <c r="B87" s="200"/>
      <c r="C87" s="200"/>
      <c r="D87" s="200"/>
      <c r="E87" s="200"/>
      <c r="F87" s="200"/>
      <c r="G87" s="201"/>
      <c r="H87" s="202"/>
      <c r="I87" s="115"/>
    </row>
    <row r="88" spans="1:9" x14ac:dyDescent="0.35">
      <c r="A88" s="13">
        <v>86</v>
      </c>
      <c r="B88" s="200"/>
      <c r="C88" s="200"/>
      <c r="D88" s="200"/>
      <c r="E88" s="200"/>
      <c r="F88" s="200"/>
      <c r="G88" s="201"/>
      <c r="H88" s="202"/>
      <c r="I88" s="115"/>
    </row>
    <row r="89" spans="1:9" x14ac:dyDescent="0.35">
      <c r="A89" s="13">
        <v>87</v>
      </c>
      <c r="B89" s="200"/>
      <c r="C89" s="200"/>
      <c r="D89" s="200"/>
      <c r="E89" s="200"/>
      <c r="F89" s="200"/>
      <c r="G89" s="201"/>
      <c r="H89" s="202"/>
      <c r="I89" s="115"/>
    </row>
    <row r="90" spans="1:9" x14ac:dyDescent="0.35">
      <c r="A90" s="13">
        <v>88</v>
      </c>
      <c r="B90" s="200"/>
      <c r="C90" s="200"/>
      <c r="D90" s="200"/>
      <c r="E90" s="200"/>
      <c r="F90" s="200"/>
      <c r="G90" s="201"/>
      <c r="H90" s="202"/>
      <c r="I90" s="115"/>
    </row>
    <row r="91" spans="1:9" x14ac:dyDescent="0.35">
      <c r="A91" s="13">
        <v>89</v>
      </c>
      <c r="B91" s="200"/>
      <c r="C91" s="200"/>
      <c r="D91" s="200"/>
      <c r="E91" s="200"/>
      <c r="F91" s="200"/>
      <c r="G91" s="201"/>
      <c r="H91" s="202"/>
      <c r="I91" s="115"/>
    </row>
    <row r="92" spans="1:9" x14ac:dyDescent="0.35">
      <c r="A92" s="13">
        <v>90</v>
      </c>
      <c r="B92" s="200"/>
      <c r="C92" s="200"/>
      <c r="D92" s="200"/>
      <c r="E92" s="200"/>
      <c r="F92" s="200"/>
      <c r="G92" s="201"/>
      <c r="H92" s="202"/>
      <c r="I92" s="115"/>
    </row>
    <row r="93" spans="1:9" x14ac:dyDescent="0.35">
      <c r="A93" s="13">
        <v>91</v>
      </c>
      <c r="B93" s="200"/>
      <c r="C93" s="200"/>
      <c r="D93" s="200"/>
      <c r="E93" s="200"/>
      <c r="F93" s="200"/>
      <c r="G93" s="201"/>
      <c r="H93" s="202"/>
      <c r="I93" s="115"/>
    </row>
    <row r="94" spans="1:9" x14ac:dyDescent="0.35">
      <c r="A94" s="13">
        <v>92</v>
      </c>
      <c r="B94" s="200"/>
      <c r="C94" s="200"/>
      <c r="D94" s="200"/>
      <c r="E94" s="200"/>
      <c r="F94" s="200"/>
      <c r="G94" s="201"/>
      <c r="H94" s="202"/>
      <c r="I94" s="115"/>
    </row>
    <row r="95" spans="1:9" x14ac:dyDescent="0.35">
      <c r="A95" s="13">
        <v>93</v>
      </c>
      <c r="B95" s="200"/>
      <c r="C95" s="200"/>
      <c r="D95" s="200"/>
      <c r="E95" s="200"/>
      <c r="F95" s="200"/>
      <c r="G95" s="201"/>
      <c r="H95" s="202"/>
      <c r="I95" s="115"/>
    </row>
    <row r="96" spans="1:9" x14ac:dyDescent="0.35">
      <c r="A96" s="13">
        <v>94</v>
      </c>
      <c r="B96" s="200"/>
      <c r="C96" s="200"/>
      <c r="D96" s="200"/>
      <c r="E96" s="200"/>
      <c r="F96" s="200"/>
      <c r="G96" s="201"/>
      <c r="H96" s="202"/>
      <c r="I96" s="115"/>
    </row>
    <row r="97" spans="1:9" x14ac:dyDescent="0.35">
      <c r="A97" s="13">
        <v>95</v>
      </c>
      <c r="B97" s="200"/>
      <c r="C97" s="200"/>
      <c r="D97" s="200"/>
      <c r="E97" s="200"/>
      <c r="F97" s="200"/>
      <c r="G97" s="201"/>
      <c r="H97" s="202"/>
      <c r="I97" s="115"/>
    </row>
    <row r="98" spans="1:9" x14ac:dyDescent="0.35">
      <c r="A98" s="13">
        <v>96</v>
      </c>
      <c r="B98" s="200"/>
      <c r="C98" s="200"/>
      <c r="D98" s="200"/>
      <c r="E98" s="200"/>
      <c r="F98" s="200"/>
      <c r="G98" s="201"/>
      <c r="H98" s="202"/>
      <c r="I98" s="115"/>
    </row>
    <row r="99" spans="1:9" x14ac:dyDescent="0.35">
      <c r="A99" s="13">
        <v>97</v>
      </c>
      <c r="B99" s="200"/>
      <c r="C99" s="200"/>
      <c r="D99" s="200"/>
      <c r="E99" s="200"/>
      <c r="F99" s="200"/>
      <c r="G99" s="201"/>
      <c r="H99" s="202"/>
      <c r="I99" s="115"/>
    </row>
    <row r="100" spans="1:9" x14ac:dyDescent="0.35">
      <c r="A100" s="13">
        <v>98</v>
      </c>
      <c r="B100" s="200"/>
      <c r="C100" s="200"/>
      <c r="D100" s="200"/>
      <c r="E100" s="200"/>
      <c r="F100" s="200"/>
      <c r="G100" s="201"/>
      <c r="H100" s="202"/>
      <c r="I100" s="115"/>
    </row>
    <row r="101" spans="1:9" x14ac:dyDescent="0.35">
      <c r="A101" s="13">
        <v>99</v>
      </c>
      <c r="B101" s="200"/>
      <c r="C101" s="200"/>
      <c r="D101" s="200"/>
      <c r="E101" s="200"/>
      <c r="F101" s="200"/>
      <c r="G101" s="201"/>
      <c r="H101" s="202"/>
      <c r="I101" s="115"/>
    </row>
    <row r="102" spans="1:9" x14ac:dyDescent="0.35">
      <c r="A102" s="13">
        <v>100</v>
      </c>
      <c r="B102" s="200"/>
      <c r="C102" s="200"/>
      <c r="D102" s="200"/>
      <c r="E102" s="200"/>
      <c r="F102" s="200"/>
      <c r="G102" s="201"/>
      <c r="H102" s="202"/>
      <c r="I102" s="115"/>
    </row>
    <row r="103" spans="1:9" x14ac:dyDescent="0.35">
      <c r="A103" s="13">
        <v>101</v>
      </c>
      <c r="B103" s="200"/>
      <c r="C103" s="200"/>
      <c r="D103" s="200"/>
      <c r="E103" s="200"/>
      <c r="F103" s="200"/>
      <c r="G103" s="201"/>
      <c r="H103" s="202"/>
      <c r="I103" s="115"/>
    </row>
    <row r="104" spans="1:9" x14ac:dyDescent="0.35">
      <c r="A104" s="13">
        <v>102</v>
      </c>
      <c r="B104" s="200"/>
      <c r="C104" s="200"/>
      <c r="D104" s="200"/>
      <c r="E104" s="200"/>
      <c r="F104" s="200"/>
      <c r="G104" s="201"/>
      <c r="H104" s="202"/>
      <c r="I104" s="115"/>
    </row>
    <row r="105" spans="1:9" x14ac:dyDescent="0.35">
      <c r="A105" s="13">
        <v>103</v>
      </c>
      <c r="B105" s="200"/>
      <c r="C105" s="200"/>
      <c r="D105" s="200"/>
      <c r="E105" s="200"/>
      <c r="F105" s="200"/>
      <c r="G105" s="201"/>
      <c r="H105" s="202"/>
      <c r="I105" s="115"/>
    </row>
    <row r="106" spans="1:9" x14ac:dyDescent="0.35">
      <c r="A106" s="13">
        <v>104</v>
      </c>
      <c r="B106" s="200"/>
      <c r="C106" s="200"/>
      <c r="D106" s="200"/>
      <c r="E106" s="200"/>
      <c r="F106" s="200"/>
      <c r="G106" s="201"/>
      <c r="H106" s="202"/>
      <c r="I106" s="115"/>
    </row>
    <row r="107" spans="1:9" x14ac:dyDescent="0.35">
      <c r="A107" s="13">
        <v>105</v>
      </c>
      <c r="B107" s="200"/>
      <c r="C107" s="200"/>
      <c r="D107" s="200"/>
      <c r="E107" s="200"/>
      <c r="F107" s="200"/>
      <c r="G107" s="201"/>
      <c r="H107" s="202"/>
      <c r="I107" s="115"/>
    </row>
    <row r="108" spans="1:9" x14ac:dyDescent="0.35">
      <c r="A108" s="13">
        <v>106</v>
      </c>
      <c r="B108" s="200"/>
      <c r="C108" s="200"/>
      <c r="D108" s="200"/>
      <c r="E108" s="200"/>
      <c r="F108" s="200"/>
      <c r="G108" s="201"/>
      <c r="H108" s="202"/>
      <c r="I108" s="115"/>
    </row>
    <row r="109" spans="1:9" x14ac:dyDescent="0.35">
      <c r="A109" s="13">
        <v>107</v>
      </c>
      <c r="B109" s="200"/>
      <c r="C109" s="200"/>
      <c r="D109" s="200"/>
      <c r="E109" s="200"/>
      <c r="F109" s="200"/>
      <c r="G109" s="201"/>
      <c r="H109" s="202"/>
      <c r="I109" s="115"/>
    </row>
    <row r="110" spans="1:9" x14ac:dyDescent="0.35">
      <c r="A110" s="13">
        <v>108</v>
      </c>
      <c r="B110" s="200"/>
      <c r="C110" s="200"/>
      <c r="D110" s="200"/>
      <c r="E110" s="200"/>
      <c r="F110" s="200"/>
      <c r="G110" s="201"/>
      <c r="H110" s="202"/>
      <c r="I110" s="115"/>
    </row>
    <row r="111" spans="1:9" x14ac:dyDescent="0.35">
      <c r="A111" s="13">
        <v>109</v>
      </c>
      <c r="B111" s="200"/>
      <c r="C111" s="200"/>
      <c r="D111" s="200"/>
      <c r="E111" s="200"/>
      <c r="F111" s="200"/>
      <c r="G111" s="201"/>
      <c r="H111" s="202"/>
      <c r="I111" s="115"/>
    </row>
    <row r="112" spans="1:9" x14ac:dyDescent="0.35">
      <c r="A112" s="13">
        <v>110</v>
      </c>
      <c r="B112" s="200"/>
      <c r="C112" s="200"/>
      <c r="D112" s="200"/>
      <c r="E112" s="200"/>
      <c r="F112" s="200"/>
      <c r="G112" s="201"/>
      <c r="H112" s="202"/>
      <c r="I112" s="115"/>
    </row>
    <row r="113" spans="1:9" x14ac:dyDescent="0.35">
      <c r="A113" s="13">
        <v>111</v>
      </c>
      <c r="B113" s="200"/>
      <c r="C113" s="200"/>
      <c r="D113" s="200"/>
      <c r="E113" s="200"/>
      <c r="F113" s="200"/>
      <c r="G113" s="201"/>
      <c r="H113" s="202"/>
      <c r="I113" s="115"/>
    </row>
    <row r="114" spans="1:9" x14ac:dyDescent="0.35">
      <c r="A114" s="13">
        <v>112</v>
      </c>
      <c r="B114" s="200"/>
      <c r="C114" s="200"/>
      <c r="D114" s="200"/>
      <c r="E114" s="200"/>
      <c r="F114" s="200"/>
      <c r="G114" s="201"/>
      <c r="H114" s="202"/>
      <c r="I114" s="115"/>
    </row>
    <row r="115" spans="1:9" x14ac:dyDescent="0.35">
      <c r="A115" s="13">
        <v>113</v>
      </c>
      <c r="B115" s="200"/>
      <c r="C115" s="200"/>
      <c r="D115" s="200"/>
      <c r="E115" s="200"/>
      <c r="F115" s="200"/>
      <c r="G115" s="201"/>
      <c r="H115" s="202"/>
      <c r="I115" s="115"/>
    </row>
    <row r="116" spans="1:9" x14ac:dyDescent="0.35">
      <c r="A116" s="13">
        <v>114</v>
      </c>
      <c r="B116" s="200"/>
      <c r="C116" s="200"/>
      <c r="D116" s="200"/>
      <c r="E116" s="200"/>
      <c r="F116" s="200"/>
      <c r="G116" s="201"/>
      <c r="H116" s="202"/>
      <c r="I116" s="115"/>
    </row>
    <row r="117" spans="1:9" x14ac:dyDescent="0.35">
      <c r="A117" s="13">
        <v>115</v>
      </c>
      <c r="B117" s="200"/>
      <c r="C117" s="200"/>
      <c r="D117" s="200"/>
      <c r="E117" s="200"/>
      <c r="F117" s="200"/>
      <c r="G117" s="201"/>
      <c r="H117" s="202"/>
      <c r="I117" s="115"/>
    </row>
    <row r="118" spans="1:9" x14ac:dyDescent="0.35">
      <c r="A118" s="13">
        <v>116</v>
      </c>
      <c r="B118" s="200"/>
      <c r="C118" s="200"/>
      <c r="D118" s="200"/>
      <c r="E118" s="200"/>
      <c r="F118" s="200"/>
      <c r="G118" s="201"/>
      <c r="H118" s="202"/>
      <c r="I118" s="115"/>
    </row>
    <row r="119" spans="1:9" x14ac:dyDescent="0.35">
      <c r="A119" s="13">
        <v>117</v>
      </c>
      <c r="B119" s="200"/>
      <c r="C119" s="200"/>
      <c r="D119" s="200"/>
      <c r="E119" s="200"/>
      <c r="F119" s="200"/>
      <c r="G119" s="201"/>
      <c r="H119" s="202"/>
      <c r="I119" s="115"/>
    </row>
    <row r="120" spans="1:9" x14ac:dyDescent="0.35">
      <c r="A120" s="13">
        <v>118</v>
      </c>
      <c r="B120" s="200"/>
      <c r="C120" s="200"/>
      <c r="D120" s="200"/>
      <c r="E120" s="200"/>
      <c r="F120" s="200"/>
      <c r="G120" s="201"/>
      <c r="H120" s="202"/>
      <c r="I120" s="115"/>
    </row>
    <row r="121" spans="1:9" x14ac:dyDescent="0.35">
      <c r="A121" s="13">
        <v>119</v>
      </c>
      <c r="B121" s="200"/>
      <c r="C121" s="200"/>
      <c r="D121" s="200"/>
      <c r="E121" s="200"/>
      <c r="F121" s="200"/>
      <c r="G121" s="201"/>
      <c r="H121" s="202"/>
      <c r="I121" s="115"/>
    </row>
    <row r="122" spans="1:9" x14ac:dyDescent="0.35">
      <c r="A122" s="13">
        <v>120</v>
      </c>
      <c r="B122" s="200"/>
      <c r="C122" s="200"/>
      <c r="D122" s="200"/>
      <c r="E122" s="200"/>
      <c r="F122" s="200"/>
      <c r="G122" s="201"/>
      <c r="H122" s="202"/>
      <c r="I122" s="115"/>
    </row>
    <row r="123" spans="1:9" x14ac:dyDescent="0.35">
      <c r="A123" s="13">
        <v>121</v>
      </c>
      <c r="B123" s="200"/>
      <c r="C123" s="200"/>
      <c r="D123" s="200"/>
      <c r="E123" s="200"/>
      <c r="F123" s="200"/>
      <c r="G123" s="201"/>
      <c r="H123" s="202"/>
      <c r="I123" s="115"/>
    </row>
    <row r="124" spans="1:9" x14ac:dyDescent="0.35">
      <c r="A124" s="13">
        <v>122</v>
      </c>
      <c r="B124" s="200"/>
      <c r="C124" s="200"/>
      <c r="D124" s="200"/>
      <c r="E124" s="200"/>
      <c r="F124" s="200"/>
      <c r="G124" s="201"/>
      <c r="H124" s="202"/>
      <c r="I124" s="115"/>
    </row>
    <row r="125" spans="1:9" x14ac:dyDescent="0.35">
      <c r="A125" s="13">
        <v>123</v>
      </c>
      <c r="B125" s="200"/>
      <c r="C125" s="200"/>
      <c r="D125" s="200"/>
      <c r="E125" s="200"/>
      <c r="F125" s="200"/>
      <c r="G125" s="201"/>
      <c r="H125" s="202"/>
      <c r="I125" s="115"/>
    </row>
    <row r="126" spans="1:9" x14ac:dyDescent="0.35">
      <c r="A126" s="13">
        <v>124</v>
      </c>
      <c r="B126" s="200"/>
      <c r="C126" s="200"/>
      <c r="D126" s="200"/>
      <c r="E126" s="200"/>
      <c r="F126" s="200"/>
      <c r="G126" s="201"/>
      <c r="H126" s="202"/>
      <c r="I126" s="115"/>
    </row>
    <row r="127" spans="1:9" x14ac:dyDescent="0.35">
      <c r="A127" s="13">
        <v>125</v>
      </c>
      <c r="B127" s="200"/>
      <c r="C127" s="200"/>
      <c r="D127" s="200"/>
      <c r="E127" s="200"/>
      <c r="F127" s="200"/>
      <c r="G127" s="201"/>
      <c r="H127" s="202"/>
      <c r="I127" s="115"/>
    </row>
    <row r="128" spans="1:9" x14ac:dyDescent="0.35">
      <c r="A128" s="13">
        <v>126</v>
      </c>
      <c r="B128" s="200"/>
      <c r="C128" s="200"/>
      <c r="D128" s="200"/>
      <c r="E128" s="200"/>
      <c r="F128" s="200"/>
      <c r="G128" s="201"/>
      <c r="H128" s="202"/>
      <c r="I128" s="115"/>
    </row>
    <row r="129" spans="1:9" x14ac:dyDescent="0.35">
      <c r="A129" s="13">
        <v>127</v>
      </c>
      <c r="B129" s="200"/>
      <c r="C129" s="200"/>
      <c r="D129" s="200"/>
      <c r="E129" s="200"/>
      <c r="F129" s="200"/>
      <c r="G129" s="201"/>
      <c r="H129" s="202"/>
      <c r="I129" s="115"/>
    </row>
    <row r="130" spans="1:9" x14ac:dyDescent="0.35">
      <c r="A130" s="13">
        <v>128</v>
      </c>
      <c r="B130" s="200"/>
      <c r="C130" s="200"/>
      <c r="D130" s="200"/>
      <c r="E130" s="200"/>
      <c r="F130" s="200"/>
      <c r="G130" s="201"/>
      <c r="H130" s="202"/>
      <c r="I130" s="115"/>
    </row>
    <row r="131" spans="1:9" x14ac:dyDescent="0.35">
      <c r="A131" s="13">
        <v>129</v>
      </c>
      <c r="B131" s="200"/>
      <c r="C131" s="200"/>
      <c r="D131" s="200"/>
      <c r="E131" s="200"/>
      <c r="F131" s="200"/>
      <c r="G131" s="201"/>
      <c r="H131" s="202"/>
      <c r="I131" s="115"/>
    </row>
    <row r="132" spans="1:9" x14ac:dyDescent="0.35">
      <c r="A132" s="13">
        <v>130</v>
      </c>
      <c r="B132" s="200"/>
      <c r="C132" s="200"/>
      <c r="D132" s="200"/>
      <c r="E132" s="200"/>
      <c r="F132" s="200"/>
      <c r="G132" s="201"/>
      <c r="H132" s="202"/>
      <c r="I132" s="115"/>
    </row>
    <row r="133" spans="1:9" x14ac:dyDescent="0.35">
      <c r="A133" s="13">
        <v>131</v>
      </c>
      <c r="B133" s="200"/>
      <c r="C133" s="200"/>
      <c r="D133" s="200"/>
      <c r="E133" s="200"/>
      <c r="F133" s="200"/>
      <c r="G133" s="201"/>
      <c r="H133" s="202"/>
      <c r="I133" s="115"/>
    </row>
    <row r="134" spans="1:9" x14ac:dyDescent="0.35">
      <c r="A134" s="13">
        <v>132</v>
      </c>
      <c r="B134" s="200"/>
      <c r="C134" s="200"/>
      <c r="D134" s="200"/>
      <c r="E134" s="200"/>
      <c r="F134" s="200"/>
      <c r="G134" s="201"/>
      <c r="H134" s="202"/>
      <c r="I134" s="115"/>
    </row>
    <row r="135" spans="1:9" x14ac:dyDescent="0.35">
      <c r="A135" s="13">
        <v>133</v>
      </c>
      <c r="B135" s="200"/>
      <c r="C135" s="200"/>
      <c r="D135" s="200"/>
      <c r="E135" s="200"/>
      <c r="F135" s="200"/>
      <c r="G135" s="201"/>
      <c r="H135" s="202"/>
      <c r="I135" s="115"/>
    </row>
    <row r="136" spans="1:9" x14ac:dyDescent="0.35">
      <c r="A136" s="13">
        <v>134</v>
      </c>
      <c r="B136" s="200"/>
      <c r="C136" s="200"/>
      <c r="D136" s="200"/>
      <c r="E136" s="200"/>
      <c r="F136" s="200"/>
      <c r="G136" s="201"/>
      <c r="H136" s="202"/>
      <c r="I136" s="115"/>
    </row>
    <row r="137" spans="1:9" x14ac:dyDescent="0.35">
      <c r="A137" s="13">
        <v>135</v>
      </c>
      <c r="B137" s="200"/>
      <c r="C137" s="200"/>
      <c r="D137" s="200"/>
      <c r="E137" s="200"/>
      <c r="F137" s="200"/>
      <c r="G137" s="201"/>
      <c r="H137" s="202"/>
      <c r="I137" s="115"/>
    </row>
    <row r="138" spans="1:9" x14ac:dyDescent="0.35">
      <c r="A138" s="13">
        <v>136</v>
      </c>
      <c r="B138" s="200"/>
      <c r="C138" s="200"/>
      <c r="D138" s="200"/>
      <c r="E138" s="200"/>
      <c r="F138" s="200"/>
      <c r="G138" s="201"/>
      <c r="H138" s="202"/>
      <c r="I138" s="115"/>
    </row>
    <row r="139" spans="1:9" x14ac:dyDescent="0.35">
      <c r="A139" s="13">
        <v>137</v>
      </c>
      <c r="B139" s="200"/>
      <c r="C139" s="200"/>
      <c r="D139" s="200"/>
      <c r="E139" s="200"/>
      <c r="F139" s="200"/>
      <c r="G139" s="201"/>
      <c r="H139" s="202"/>
      <c r="I139" s="115"/>
    </row>
    <row r="140" spans="1:9" x14ac:dyDescent="0.35">
      <c r="A140" s="13">
        <v>138</v>
      </c>
      <c r="B140" s="200"/>
      <c r="C140" s="200"/>
      <c r="D140" s="200"/>
      <c r="E140" s="200"/>
      <c r="F140" s="200"/>
      <c r="G140" s="201"/>
      <c r="H140" s="202"/>
      <c r="I140" s="115"/>
    </row>
    <row r="141" spans="1:9" x14ac:dyDescent="0.35">
      <c r="A141" s="13">
        <v>139</v>
      </c>
      <c r="B141" s="200"/>
      <c r="C141" s="200"/>
      <c r="D141" s="200"/>
      <c r="E141" s="200"/>
      <c r="F141" s="200"/>
      <c r="G141" s="201"/>
      <c r="H141" s="202"/>
      <c r="I141" s="115"/>
    </row>
    <row r="142" spans="1:9" x14ac:dyDescent="0.35">
      <c r="A142" s="13">
        <v>140</v>
      </c>
      <c r="B142" s="200"/>
      <c r="C142" s="200"/>
      <c r="D142" s="200"/>
      <c r="E142" s="200"/>
      <c r="F142" s="200"/>
      <c r="G142" s="201"/>
      <c r="H142" s="202"/>
      <c r="I142" s="115"/>
    </row>
    <row r="143" spans="1:9" x14ac:dyDescent="0.35">
      <c r="A143" s="13">
        <v>141</v>
      </c>
      <c r="B143" s="200"/>
      <c r="C143" s="200"/>
      <c r="D143" s="200"/>
      <c r="E143" s="200"/>
      <c r="F143" s="200"/>
      <c r="G143" s="201"/>
      <c r="H143" s="202"/>
      <c r="I143" s="115"/>
    </row>
    <row r="144" spans="1:9" x14ac:dyDescent="0.35">
      <c r="A144" s="13">
        <v>142</v>
      </c>
      <c r="B144" s="200"/>
      <c r="C144" s="200"/>
      <c r="D144" s="200"/>
      <c r="E144" s="200"/>
      <c r="F144" s="200"/>
      <c r="G144" s="201"/>
      <c r="H144" s="202"/>
      <c r="I144" s="115"/>
    </row>
    <row r="145" spans="1:9" x14ac:dyDescent="0.35">
      <c r="A145" s="13">
        <v>143</v>
      </c>
      <c r="B145" s="200"/>
      <c r="C145" s="200"/>
      <c r="D145" s="200"/>
      <c r="E145" s="200"/>
      <c r="F145" s="200"/>
      <c r="G145" s="201"/>
      <c r="H145" s="202"/>
      <c r="I145" s="115"/>
    </row>
    <row r="146" spans="1:9" x14ac:dyDescent="0.35">
      <c r="A146" s="13">
        <v>144</v>
      </c>
      <c r="B146" s="200"/>
      <c r="C146" s="200"/>
      <c r="D146" s="200"/>
      <c r="E146" s="200"/>
      <c r="F146" s="200"/>
      <c r="G146" s="201"/>
      <c r="H146" s="202"/>
      <c r="I146" s="115"/>
    </row>
    <row r="147" spans="1:9" x14ac:dyDescent="0.35">
      <c r="A147" s="13">
        <v>145</v>
      </c>
      <c r="B147" s="200"/>
      <c r="C147" s="200"/>
      <c r="D147" s="200"/>
      <c r="E147" s="200"/>
      <c r="F147" s="200"/>
      <c r="G147" s="201"/>
      <c r="H147" s="202"/>
      <c r="I147" s="115"/>
    </row>
    <row r="148" spans="1:9" x14ac:dyDescent="0.35">
      <c r="A148" s="13">
        <v>146</v>
      </c>
      <c r="B148" s="200"/>
      <c r="C148" s="200"/>
      <c r="D148" s="200"/>
      <c r="E148" s="200"/>
      <c r="F148" s="200"/>
      <c r="G148" s="201"/>
      <c r="H148" s="202"/>
      <c r="I148" s="115"/>
    </row>
    <row r="149" spans="1:9" x14ac:dyDescent="0.35">
      <c r="A149" s="13">
        <v>147</v>
      </c>
      <c r="B149" s="200"/>
      <c r="C149" s="200"/>
      <c r="D149" s="200"/>
      <c r="E149" s="200"/>
      <c r="F149" s="200"/>
      <c r="G149" s="201"/>
      <c r="H149" s="202"/>
      <c r="I149" s="115"/>
    </row>
    <row r="150" spans="1:9" x14ac:dyDescent="0.35">
      <c r="A150" s="13">
        <v>148</v>
      </c>
      <c r="B150" s="200"/>
      <c r="C150" s="200"/>
      <c r="D150" s="200"/>
      <c r="E150" s="200"/>
      <c r="F150" s="200"/>
      <c r="G150" s="201"/>
      <c r="H150" s="202"/>
      <c r="I150" s="115"/>
    </row>
    <row r="151" spans="1:9" x14ac:dyDescent="0.35">
      <c r="A151" s="13">
        <v>149</v>
      </c>
      <c r="B151" s="200"/>
      <c r="C151" s="200"/>
      <c r="D151" s="200"/>
      <c r="E151" s="200"/>
      <c r="F151" s="200"/>
      <c r="G151" s="201"/>
      <c r="H151" s="202"/>
      <c r="I151" s="115"/>
    </row>
    <row r="152" spans="1:9" x14ac:dyDescent="0.35">
      <c r="A152" s="13">
        <v>150</v>
      </c>
      <c r="B152" s="200"/>
      <c r="C152" s="200"/>
      <c r="D152" s="200"/>
      <c r="E152" s="200"/>
      <c r="F152" s="200"/>
      <c r="G152" s="201"/>
      <c r="H152" s="202"/>
      <c r="I152" s="115"/>
    </row>
    <row r="153" spans="1:9" x14ac:dyDescent="0.35">
      <c r="A153" s="13">
        <v>151</v>
      </c>
      <c r="B153" s="200"/>
      <c r="C153" s="200"/>
      <c r="D153" s="200"/>
      <c r="E153" s="200"/>
      <c r="F153" s="200"/>
      <c r="G153" s="201"/>
      <c r="H153" s="202"/>
      <c r="I153" s="115"/>
    </row>
    <row r="154" spans="1:9" x14ac:dyDescent="0.35">
      <c r="A154" s="13">
        <v>152</v>
      </c>
      <c r="B154" s="200"/>
      <c r="C154" s="200"/>
      <c r="D154" s="200"/>
      <c r="E154" s="200"/>
      <c r="F154" s="200"/>
      <c r="G154" s="201"/>
      <c r="H154" s="202"/>
      <c r="I154" s="115"/>
    </row>
    <row r="155" spans="1:9" x14ac:dyDescent="0.35">
      <c r="A155" s="13">
        <v>153</v>
      </c>
      <c r="B155" s="200"/>
      <c r="C155" s="200"/>
      <c r="D155" s="200"/>
      <c r="E155" s="200"/>
      <c r="F155" s="200"/>
      <c r="G155" s="201"/>
      <c r="H155" s="202"/>
      <c r="I155" s="115"/>
    </row>
    <row r="156" spans="1:9" x14ac:dyDescent="0.35">
      <c r="A156" s="13">
        <v>154</v>
      </c>
      <c r="B156" s="200"/>
      <c r="C156" s="200"/>
      <c r="D156" s="200"/>
      <c r="E156" s="200"/>
      <c r="F156" s="200"/>
      <c r="G156" s="201"/>
      <c r="H156" s="202"/>
      <c r="I156" s="115"/>
    </row>
    <row r="157" spans="1:9" x14ac:dyDescent="0.35">
      <c r="A157" s="13">
        <v>155</v>
      </c>
      <c r="B157" s="200"/>
      <c r="C157" s="200"/>
      <c r="D157" s="200"/>
      <c r="E157" s="200"/>
      <c r="F157" s="200"/>
      <c r="G157" s="201"/>
      <c r="H157" s="202"/>
      <c r="I157" s="115"/>
    </row>
    <row r="158" spans="1:9" x14ac:dyDescent="0.35">
      <c r="A158" s="13">
        <v>156</v>
      </c>
      <c r="B158" s="200"/>
      <c r="C158" s="200"/>
      <c r="D158" s="200"/>
      <c r="E158" s="200"/>
      <c r="F158" s="200"/>
      <c r="G158" s="201"/>
      <c r="H158" s="202"/>
      <c r="I158" s="115"/>
    </row>
    <row r="159" spans="1:9" x14ac:dyDescent="0.35">
      <c r="A159" s="13">
        <v>157</v>
      </c>
      <c r="B159" s="200"/>
      <c r="C159" s="200"/>
      <c r="D159" s="200"/>
      <c r="E159" s="200"/>
      <c r="F159" s="200"/>
      <c r="G159" s="201"/>
      <c r="H159" s="202"/>
      <c r="I159" s="115"/>
    </row>
    <row r="160" spans="1:9" x14ac:dyDescent="0.35">
      <c r="A160" s="13">
        <v>158</v>
      </c>
      <c r="B160" s="200"/>
      <c r="C160" s="200"/>
      <c r="D160" s="200"/>
      <c r="E160" s="200"/>
      <c r="F160" s="200"/>
      <c r="G160" s="201"/>
      <c r="H160" s="202"/>
      <c r="I160" s="115"/>
    </row>
    <row r="161" spans="1:9" x14ac:dyDescent="0.35">
      <c r="A161" s="13">
        <v>159</v>
      </c>
      <c r="B161" s="200"/>
      <c r="C161" s="200"/>
      <c r="D161" s="200"/>
      <c r="E161" s="200"/>
      <c r="F161" s="200"/>
      <c r="G161" s="201"/>
      <c r="H161" s="202"/>
      <c r="I161" s="115"/>
    </row>
    <row r="162" spans="1:9" x14ac:dyDescent="0.35">
      <c r="A162" s="13">
        <v>160</v>
      </c>
      <c r="B162" s="200"/>
      <c r="C162" s="200"/>
      <c r="D162" s="200"/>
      <c r="E162" s="200"/>
      <c r="F162" s="200"/>
      <c r="G162" s="201"/>
      <c r="H162" s="202"/>
      <c r="I162" s="115"/>
    </row>
    <row r="163" spans="1:9" x14ac:dyDescent="0.35">
      <c r="A163" s="13">
        <v>161</v>
      </c>
      <c r="B163" s="200"/>
      <c r="C163" s="200"/>
      <c r="D163" s="200"/>
      <c r="E163" s="200"/>
      <c r="F163" s="200"/>
      <c r="G163" s="201"/>
      <c r="H163" s="202"/>
      <c r="I163" s="115"/>
    </row>
    <row r="164" spans="1:9" x14ac:dyDescent="0.35">
      <c r="A164" s="13">
        <v>162</v>
      </c>
      <c r="B164" s="200"/>
      <c r="C164" s="200"/>
      <c r="D164" s="200"/>
      <c r="E164" s="200"/>
      <c r="F164" s="200"/>
      <c r="G164" s="201"/>
      <c r="H164" s="202"/>
      <c r="I164" s="115"/>
    </row>
    <row r="165" spans="1:9" x14ac:dyDescent="0.35">
      <c r="A165" s="13">
        <v>163</v>
      </c>
      <c r="B165" s="200"/>
      <c r="C165" s="200"/>
      <c r="D165" s="200"/>
      <c r="E165" s="200"/>
      <c r="F165" s="200"/>
      <c r="G165" s="201"/>
      <c r="H165" s="202"/>
      <c r="I165" s="115"/>
    </row>
    <row r="166" spans="1:9" x14ac:dyDescent="0.35">
      <c r="A166" s="13">
        <v>164</v>
      </c>
      <c r="B166" s="200"/>
      <c r="C166" s="200"/>
      <c r="D166" s="200"/>
      <c r="E166" s="200"/>
      <c r="F166" s="200"/>
      <c r="G166" s="201"/>
      <c r="H166" s="202"/>
      <c r="I166" s="115"/>
    </row>
    <row r="167" spans="1:9" x14ac:dyDescent="0.35">
      <c r="A167" s="13">
        <v>165</v>
      </c>
      <c r="B167" s="200"/>
      <c r="C167" s="200"/>
      <c r="D167" s="200"/>
      <c r="E167" s="200"/>
      <c r="F167" s="200"/>
      <c r="G167" s="201"/>
      <c r="H167" s="202"/>
      <c r="I167" s="115"/>
    </row>
    <row r="168" spans="1:9" x14ac:dyDescent="0.35">
      <c r="A168" s="13">
        <v>166</v>
      </c>
      <c r="B168" s="200"/>
      <c r="C168" s="200"/>
      <c r="D168" s="200"/>
      <c r="E168" s="200"/>
      <c r="F168" s="200"/>
      <c r="G168" s="201"/>
      <c r="H168" s="202"/>
      <c r="I168" s="115"/>
    </row>
    <row r="169" spans="1:9" x14ac:dyDescent="0.35">
      <c r="A169" s="13">
        <v>167</v>
      </c>
      <c r="B169" s="200"/>
      <c r="C169" s="200"/>
      <c r="D169" s="200"/>
      <c r="E169" s="200"/>
      <c r="F169" s="200"/>
      <c r="G169" s="201"/>
      <c r="H169" s="202"/>
      <c r="I169" s="115"/>
    </row>
    <row r="170" spans="1:9" x14ac:dyDescent="0.35">
      <c r="A170" s="13">
        <v>168</v>
      </c>
      <c r="B170" s="200"/>
      <c r="C170" s="200"/>
      <c r="D170" s="200"/>
      <c r="E170" s="200"/>
      <c r="F170" s="200"/>
      <c r="G170" s="201"/>
      <c r="H170" s="202"/>
      <c r="I170" s="115"/>
    </row>
    <row r="171" spans="1:9" x14ac:dyDescent="0.35">
      <c r="A171" s="13">
        <v>169</v>
      </c>
      <c r="B171" s="200"/>
      <c r="C171" s="200"/>
      <c r="D171" s="200"/>
      <c r="E171" s="200"/>
      <c r="F171" s="200"/>
      <c r="G171" s="201"/>
      <c r="H171" s="202"/>
      <c r="I171" s="115"/>
    </row>
    <row r="172" spans="1:9" x14ac:dyDescent="0.35">
      <c r="A172" s="13">
        <v>170</v>
      </c>
      <c r="B172" s="200"/>
      <c r="C172" s="200"/>
      <c r="D172" s="200"/>
      <c r="E172" s="200"/>
      <c r="F172" s="200"/>
      <c r="G172" s="201"/>
      <c r="H172" s="202"/>
      <c r="I172" s="115"/>
    </row>
    <row r="173" spans="1:9" x14ac:dyDescent="0.35">
      <c r="A173" s="13">
        <v>171</v>
      </c>
      <c r="B173" s="200"/>
      <c r="C173" s="200"/>
      <c r="D173" s="200"/>
      <c r="E173" s="200"/>
      <c r="F173" s="200"/>
      <c r="G173" s="201"/>
      <c r="H173" s="202"/>
      <c r="I173" s="115"/>
    </row>
    <row r="174" spans="1:9" x14ac:dyDescent="0.35">
      <c r="A174" s="13">
        <v>172</v>
      </c>
      <c r="B174" s="200"/>
      <c r="C174" s="200"/>
      <c r="D174" s="200"/>
      <c r="E174" s="200"/>
      <c r="F174" s="200"/>
      <c r="G174" s="201"/>
      <c r="H174" s="202"/>
      <c r="I174" s="115"/>
    </row>
    <row r="175" spans="1:9" x14ac:dyDescent="0.35">
      <c r="A175" s="13">
        <v>173</v>
      </c>
      <c r="B175" s="200"/>
      <c r="C175" s="200"/>
      <c r="D175" s="200"/>
      <c r="E175" s="200"/>
      <c r="F175" s="200"/>
      <c r="G175" s="201"/>
      <c r="H175" s="202"/>
      <c r="I175" s="115"/>
    </row>
    <row r="176" spans="1:9" x14ac:dyDescent="0.35">
      <c r="A176" s="13">
        <v>174</v>
      </c>
      <c r="B176" s="200"/>
      <c r="C176" s="200"/>
      <c r="D176" s="200"/>
      <c r="E176" s="200"/>
      <c r="F176" s="200"/>
      <c r="G176" s="201"/>
      <c r="H176" s="202"/>
      <c r="I176" s="115"/>
    </row>
    <row r="177" spans="1:9" x14ac:dyDescent="0.35">
      <c r="A177" s="13">
        <v>175</v>
      </c>
      <c r="B177" s="200"/>
      <c r="C177" s="200"/>
      <c r="D177" s="200"/>
      <c r="E177" s="200"/>
      <c r="F177" s="200"/>
      <c r="G177" s="201"/>
      <c r="H177" s="202"/>
      <c r="I177" s="115"/>
    </row>
    <row r="178" spans="1:9" x14ac:dyDescent="0.35">
      <c r="A178" s="13">
        <v>176</v>
      </c>
      <c r="B178" s="200"/>
      <c r="C178" s="200"/>
      <c r="D178" s="200"/>
      <c r="E178" s="200"/>
      <c r="F178" s="200"/>
      <c r="G178" s="201"/>
      <c r="H178" s="202"/>
      <c r="I178" s="115"/>
    </row>
    <row r="179" spans="1:9" x14ac:dyDescent="0.35">
      <c r="A179" s="13">
        <v>177</v>
      </c>
      <c r="B179" s="200"/>
      <c r="C179" s="200"/>
      <c r="D179" s="200"/>
      <c r="E179" s="200"/>
      <c r="F179" s="200"/>
      <c r="G179" s="201"/>
      <c r="H179" s="202"/>
      <c r="I179" s="115"/>
    </row>
    <row r="180" spans="1:9" x14ac:dyDescent="0.35">
      <c r="A180" s="13">
        <v>178</v>
      </c>
      <c r="B180" s="200"/>
      <c r="C180" s="200"/>
      <c r="D180" s="200"/>
      <c r="E180" s="200"/>
      <c r="F180" s="200"/>
      <c r="G180" s="201"/>
      <c r="H180" s="202"/>
      <c r="I180" s="115"/>
    </row>
    <row r="181" spans="1:9" x14ac:dyDescent="0.35">
      <c r="A181" s="13">
        <v>179</v>
      </c>
      <c r="B181" s="200"/>
      <c r="C181" s="200"/>
      <c r="D181" s="200"/>
      <c r="E181" s="200"/>
      <c r="F181" s="200"/>
      <c r="G181" s="201"/>
      <c r="H181" s="202"/>
      <c r="I181" s="115"/>
    </row>
    <row r="182" spans="1:9" x14ac:dyDescent="0.35">
      <c r="A182" s="13">
        <v>180</v>
      </c>
      <c r="B182" s="200"/>
      <c r="C182" s="200"/>
      <c r="D182" s="200"/>
      <c r="E182" s="200"/>
      <c r="F182" s="200"/>
      <c r="G182" s="201"/>
      <c r="H182" s="202"/>
      <c r="I182" s="115"/>
    </row>
    <row r="183" spans="1:9" x14ac:dyDescent="0.35">
      <c r="A183" s="13">
        <v>181</v>
      </c>
      <c r="B183" s="200"/>
      <c r="C183" s="200"/>
      <c r="D183" s="200"/>
      <c r="E183" s="200"/>
      <c r="F183" s="200"/>
      <c r="G183" s="201"/>
      <c r="H183" s="202"/>
      <c r="I183" s="115"/>
    </row>
    <row r="184" spans="1:9" x14ac:dyDescent="0.35">
      <c r="A184" s="13">
        <v>182</v>
      </c>
      <c r="B184" s="200"/>
      <c r="C184" s="200"/>
      <c r="D184" s="200"/>
      <c r="E184" s="200"/>
      <c r="F184" s="200"/>
      <c r="G184" s="201"/>
      <c r="H184" s="202"/>
      <c r="I184" s="115"/>
    </row>
    <row r="185" spans="1:9" x14ac:dyDescent="0.35">
      <c r="A185" s="13">
        <v>183</v>
      </c>
      <c r="B185" s="200"/>
      <c r="C185" s="200"/>
      <c r="D185" s="200"/>
      <c r="E185" s="200"/>
      <c r="F185" s="200"/>
      <c r="G185" s="201"/>
      <c r="H185" s="202"/>
      <c r="I185" s="115"/>
    </row>
    <row r="186" spans="1:9" x14ac:dyDescent="0.35">
      <c r="A186" s="13">
        <v>184</v>
      </c>
      <c r="B186" s="200"/>
      <c r="C186" s="200"/>
      <c r="D186" s="200"/>
      <c r="E186" s="200"/>
      <c r="F186" s="200"/>
      <c r="G186" s="201"/>
      <c r="H186" s="202"/>
      <c r="I186" s="115"/>
    </row>
    <row r="187" spans="1:9" x14ac:dyDescent="0.35">
      <c r="A187" s="13">
        <v>185</v>
      </c>
      <c r="B187" s="200"/>
      <c r="C187" s="200"/>
      <c r="D187" s="200"/>
      <c r="E187" s="200"/>
      <c r="F187" s="200"/>
      <c r="G187" s="201"/>
      <c r="H187" s="202"/>
      <c r="I187" s="115"/>
    </row>
    <row r="188" spans="1:9" x14ac:dyDescent="0.35">
      <c r="A188" s="13">
        <v>186</v>
      </c>
      <c r="B188" s="200"/>
      <c r="C188" s="200"/>
      <c r="D188" s="200"/>
      <c r="E188" s="200"/>
      <c r="F188" s="200"/>
      <c r="G188" s="201"/>
      <c r="H188" s="202"/>
      <c r="I188" s="115"/>
    </row>
    <row r="189" spans="1:9" x14ac:dyDescent="0.35">
      <c r="A189" s="13">
        <v>187</v>
      </c>
      <c r="B189" s="200"/>
      <c r="C189" s="200"/>
      <c r="D189" s="200"/>
      <c r="E189" s="200"/>
      <c r="F189" s="200"/>
      <c r="G189" s="201"/>
      <c r="H189" s="202"/>
      <c r="I189" s="115"/>
    </row>
    <row r="190" spans="1:9" x14ac:dyDescent="0.35">
      <c r="A190" s="13">
        <v>188</v>
      </c>
      <c r="B190" s="200"/>
      <c r="C190" s="200"/>
      <c r="D190" s="200"/>
      <c r="E190" s="200"/>
      <c r="F190" s="200"/>
      <c r="G190" s="201"/>
      <c r="H190" s="202"/>
      <c r="I190" s="115"/>
    </row>
    <row r="191" spans="1:9" x14ac:dyDescent="0.35">
      <c r="A191" s="13">
        <v>189</v>
      </c>
      <c r="B191" s="200"/>
      <c r="C191" s="200"/>
      <c r="D191" s="200"/>
      <c r="E191" s="200"/>
      <c r="F191" s="200"/>
      <c r="G191" s="201"/>
      <c r="H191" s="202"/>
      <c r="I191" s="115"/>
    </row>
    <row r="192" spans="1:9" x14ac:dyDescent="0.35">
      <c r="A192" s="13">
        <v>190</v>
      </c>
      <c r="B192" s="200"/>
      <c r="C192" s="200"/>
      <c r="D192" s="200"/>
      <c r="E192" s="200"/>
      <c r="F192" s="200"/>
      <c r="G192" s="201"/>
      <c r="H192" s="202"/>
      <c r="I192" s="115"/>
    </row>
    <row r="193" spans="1:9" x14ac:dyDescent="0.35">
      <c r="A193" s="13">
        <v>191</v>
      </c>
      <c r="B193" s="200"/>
      <c r="C193" s="200"/>
      <c r="D193" s="200"/>
      <c r="E193" s="200"/>
      <c r="F193" s="200"/>
      <c r="G193" s="201"/>
      <c r="H193" s="202"/>
      <c r="I193" s="115"/>
    </row>
    <row r="194" spans="1:9" x14ac:dyDescent="0.35">
      <c r="A194" s="13">
        <v>192</v>
      </c>
      <c r="B194" s="200"/>
      <c r="C194" s="200"/>
      <c r="D194" s="200"/>
      <c r="E194" s="200"/>
      <c r="F194" s="200"/>
      <c r="G194" s="201"/>
      <c r="H194" s="202"/>
      <c r="I194" s="115"/>
    </row>
    <row r="195" spans="1:9" x14ac:dyDescent="0.35">
      <c r="A195" s="13">
        <v>193</v>
      </c>
      <c r="B195" s="200"/>
      <c r="C195" s="200"/>
      <c r="D195" s="200"/>
      <c r="E195" s="200"/>
      <c r="F195" s="200"/>
      <c r="G195" s="201"/>
      <c r="H195" s="202"/>
      <c r="I195" s="115"/>
    </row>
    <row r="196" spans="1:9" x14ac:dyDescent="0.35">
      <c r="A196" s="13">
        <v>194</v>
      </c>
      <c r="B196" s="200"/>
      <c r="C196" s="200"/>
      <c r="D196" s="200"/>
      <c r="E196" s="200"/>
      <c r="F196" s="200"/>
      <c r="G196" s="201"/>
      <c r="H196" s="202"/>
      <c r="I196" s="115"/>
    </row>
    <row r="197" spans="1:9" x14ac:dyDescent="0.35">
      <c r="A197" s="13">
        <v>195</v>
      </c>
      <c r="B197" s="200"/>
      <c r="C197" s="200"/>
      <c r="D197" s="200"/>
      <c r="E197" s="200"/>
      <c r="F197" s="200"/>
      <c r="G197" s="201"/>
      <c r="H197" s="202"/>
      <c r="I197" s="115"/>
    </row>
    <row r="198" spans="1:9" x14ac:dyDescent="0.35">
      <c r="A198" s="13">
        <v>196</v>
      </c>
      <c r="B198" s="200"/>
      <c r="C198" s="200"/>
      <c r="D198" s="200"/>
      <c r="E198" s="200"/>
      <c r="F198" s="200"/>
      <c r="G198" s="201"/>
      <c r="H198" s="202"/>
      <c r="I198" s="115"/>
    </row>
    <row r="199" spans="1:9" x14ac:dyDescent="0.35">
      <c r="A199" s="13">
        <v>197</v>
      </c>
      <c r="B199" s="200"/>
      <c r="C199" s="200"/>
      <c r="D199" s="200"/>
      <c r="E199" s="200"/>
      <c r="F199" s="200"/>
      <c r="G199" s="201"/>
      <c r="H199" s="202"/>
      <c r="I199" s="115"/>
    </row>
    <row r="200" spans="1:9" x14ac:dyDescent="0.35">
      <c r="A200" s="13">
        <v>198</v>
      </c>
      <c r="B200" s="200"/>
      <c r="C200" s="200"/>
      <c r="D200" s="200"/>
      <c r="E200" s="200"/>
      <c r="F200" s="200"/>
      <c r="G200" s="201"/>
      <c r="H200" s="202"/>
      <c r="I200" s="115"/>
    </row>
    <row r="201" spans="1:9" x14ac:dyDescent="0.35">
      <c r="A201" s="13">
        <v>199</v>
      </c>
      <c r="B201" s="200"/>
      <c r="C201" s="200"/>
      <c r="D201" s="200"/>
      <c r="E201" s="200"/>
      <c r="F201" s="200"/>
      <c r="G201" s="201"/>
      <c r="H201" s="202"/>
      <c r="I201" s="115"/>
    </row>
    <row r="202" spans="1:9" x14ac:dyDescent="0.35">
      <c r="A202" s="13">
        <v>200</v>
      </c>
      <c r="B202" s="200"/>
      <c r="C202" s="200"/>
      <c r="D202" s="200"/>
      <c r="E202" s="200"/>
      <c r="F202" s="200"/>
      <c r="G202" s="201"/>
      <c r="H202" s="202"/>
      <c r="I202" s="115"/>
    </row>
  </sheetData>
  <sheetProtection algorithmName="SHA-512" hashValue="WmDlsknueJ4fD9ycs3VOLVktn7YYbiKxCyWm/U0HS87F/DnoozPkUJbU42EuDtOz1nUVxHtjlDNmXrWfKSmINQ==" saltValue="0BLwfs3+GohaKR+tM0oSPg==" spinCount="100000" sheet="1" formatCells="0" formatColumns="0" formatRows="0" insertRows="0" insertHyperlinks="0" deleteRows="0" sort="0" autoFilter="0" pivotTables="0"/>
  <autoFilter ref="A2:H2" xr:uid="{96DDE809-7EB9-4B58-AD63-9982D72B1C31}"/>
  <dataValidations count="2">
    <dataValidation type="list" allowBlank="1" showInputMessage="1" showErrorMessage="1" sqref="H3:H202" xr:uid="{CEFFCACE-F506-48C0-B3E7-33EBE17BED75}">
      <formula1>"Y,N"</formula1>
    </dataValidation>
    <dataValidation type="list" allowBlank="1" showInputMessage="1" showErrorMessage="1" sqref="G3:G202" xr:uid="{371118F6-B0D1-41CE-9283-DC1B8FDC85A2}">
      <formula1>"1.Consumable/expendable, 2.Mechanical &amp; Electro-Mech Items, 3.Elec Component, 4.Custom Mod ITEM, 5.Custom reWired/programmed Elec item"</formula1>
    </dataValidation>
  </dataValidations>
  <pageMargins left="0.7" right="0.7" top="0.75" bottom="0.75" header="0.3" footer="0.3"/>
  <pageSetup paperSize="9" scale="95" orientation="landscape" r:id="rId1"/>
  <headerFooter>
    <oddHeader>&amp;L&amp;F for &amp;A&amp;R&amp;P of &amp;N&amp;C&amp;"Arial"&amp;10 &lt;Restricted&gt;&amp;1#</oddHeader>
    <oddFooter>&amp;L&amp;D &amp;T&amp;R&amp;F&amp;C&amp;1#&amp;"Arial"&amp;10 &lt;Restricted&gt;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A9DB-16CC-4212-A6C7-0F2A68A78C55}">
  <dimension ref="A1:L202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RowHeight="14.5" x14ac:dyDescent="0.35"/>
  <cols>
    <col min="1" max="1" width="4.7265625" style="13" customWidth="1"/>
    <col min="2" max="2" width="28.6328125" style="13" customWidth="1"/>
    <col min="3" max="3" width="19.36328125" style="13" customWidth="1"/>
    <col min="4" max="4" width="11.08984375" style="13" customWidth="1"/>
    <col min="5" max="5" width="9.54296875" style="13" customWidth="1"/>
    <col min="6" max="6" width="9.08984375" style="13" hidden="1" customWidth="1"/>
    <col min="7" max="7" width="9.90625" style="13" customWidth="1"/>
    <col min="8" max="8" width="12.08984375" style="13" customWidth="1"/>
    <col min="9" max="9" width="20.453125" style="13" customWidth="1"/>
    <col min="10" max="10" width="17.81640625" style="13" customWidth="1"/>
    <col min="11" max="11" width="11.7265625" style="13" customWidth="1"/>
    <col min="12" max="16384" width="8.7265625" style="13"/>
  </cols>
  <sheetData>
    <row r="1" spans="1:12" ht="17.5" customHeight="1" thickBot="1" x14ac:dyDescent="0.4">
      <c r="A1" s="18" t="s">
        <v>5</v>
      </c>
      <c r="B1" s="18"/>
      <c r="H1" s="24" t="s">
        <v>6</v>
      </c>
      <c r="I1" s="199">
        <v>44525</v>
      </c>
    </row>
    <row r="2" spans="1:12" s="178" customFormat="1" ht="50.5" thickBot="1" x14ac:dyDescent="0.4">
      <c r="A2" s="203" t="s">
        <v>7</v>
      </c>
      <c r="B2" s="210" t="s">
        <v>14</v>
      </c>
      <c r="C2" s="204" t="s">
        <v>15</v>
      </c>
      <c r="D2" s="204" t="s">
        <v>16</v>
      </c>
      <c r="E2" s="211" t="s">
        <v>201</v>
      </c>
      <c r="F2" s="211" t="s">
        <v>17</v>
      </c>
      <c r="G2" s="212" t="s">
        <v>145</v>
      </c>
      <c r="H2" s="206" t="s">
        <v>11</v>
      </c>
      <c r="I2" s="204" t="s">
        <v>146</v>
      </c>
      <c r="J2" s="207" t="s">
        <v>18</v>
      </c>
      <c r="K2" s="213" t="s">
        <v>19</v>
      </c>
    </row>
    <row r="3" spans="1:12" x14ac:dyDescent="0.35">
      <c r="A3" s="13">
        <v>1</v>
      </c>
      <c r="B3" s="209"/>
      <c r="C3" s="200"/>
      <c r="D3" s="200"/>
      <c r="E3" s="200"/>
      <c r="F3" s="200"/>
      <c r="G3" s="200"/>
      <c r="H3" s="200"/>
      <c r="I3" s="200"/>
      <c r="J3" s="201"/>
      <c r="K3" s="202"/>
      <c r="L3" s="115"/>
    </row>
    <row r="4" spans="1:12" x14ac:dyDescent="0.35">
      <c r="A4" s="13">
        <v>2</v>
      </c>
      <c r="B4" s="209"/>
      <c r="C4" s="200"/>
      <c r="D4" s="200"/>
      <c r="E4" s="200"/>
      <c r="F4" s="200"/>
      <c r="G4" s="200"/>
      <c r="H4" s="200"/>
      <c r="I4" s="200"/>
      <c r="J4" s="201"/>
      <c r="K4" s="202"/>
      <c r="L4" s="115"/>
    </row>
    <row r="5" spans="1:12" x14ac:dyDescent="0.35">
      <c r="A5" s="13">
        <v>3</v>
      </c>
      <c r="B5" s="209"/>
      <c r="C5" s="200"/>
      <c r="D5" s="200"/>
      <c r="E5" s="200"/>
      <c r="F5" s="200"/>
      <c r="G5" s="200"/>
      <c r="H5" s="200"/>
      <c r="I5" s="200"/>
      <c r="J5" s="201"/>
      <c r="K5" s="202"/>
      <c r="L5" s="115"/>
    </row>
    <row r="6" spans="1:12" x14ac:dyDescent="0.35">
      <c r="A6" s="13">
        <v>4</v>
      </c>
      <c r="B6" s="209"/>
      <c r="C6" s="200"/>
      <c r="D6" s="200"/>
      <c r="E6" s="200"/>
      <c r="F6" s="200"/>
      <c r="G6" s="200"/>
      <c r="H6" s="200"/>
      <c r="I6" s="200"/>
      <c r="J6" s="201"/>
      <c r="K6" s="202"/>
      <c r="L6" s="115"/>
    </row>
    <row r="7" spans="1:12" x14ac:dyDescent="0.35">
      <c r="A7" s="13">
        <v>5</v>
      </c>
      <c r="B7" s="209"/>
      <c r="C7" s="200"/>
      <c r="D7" s="200"/>
      <c r="E7" s="200"/>
      <c r="F7" s="200"/>
      <c r="G7" s="200"/>
      <c r="H7" s="200"/>
      <c r="I7" s="200"/>
      <c r="J7" s="201"/>
      <c r="K7" s="202"/>
      <c r="L7" s="115"/>
    </row>
    <row r="8" spans="1:12" x14ac:dyDescent="0.35">
      <c r="A8" s="13">
        <v>6</v>
      </c>
      <c r="B8" s="209"/>
      <c r="C8" s="200"/>
      <c r="D8" s="200"/>
      <c r="E8" s="200"/>
      <c r="F8" s="200"/>
      <c r="G8" s="200"/>
      <c r="H8" s="200"/>
      <c r="I8" s="200"/>
      <c r="J8" s="201"/>
      <c r="K8" s="202"/>
      <c r="L8" s="115"/>
    </row>
    <row r="9" spans="1:12" x14ac:dyDescent="0.35">
      <c r="A9" s="13">
        <v>7</v>
      </c>
      <c r="B9" s="209"/>
      <c r="C9" s="200"/>
      <c r="D9" s="200"/>
      <c r="E9" s="200"/>
      <c r="F9" s="200"/>
      <c r="G9" s="200"/>
      <c r="H9" s="200"/>
      <c r="I9" s="200"/>
      <c r="J9" s="201"/>
      <c r="K9" s="202"/>
      <c r="L9" s="115"/>
    </row>
    <row r="10" spans="1:12" x14ac:dyDescent="0.35">
      <c r="A10" s="13">
        <v>8</v>
      </c>
      <c r="B10" s="209"/>
      <c r="C10" s="200"/>
      <c r="D10" s="200"/>
      <c r="E10" s="200"/>
      <c r="F10" s="200"/>
      <c r="G10" s="200"/>
      <c r="H10" s="200"/>
      <c r="I10" s="200"/>
      <c r="J10" s="201"/>
      <c r="K10" s="202"/>
      <c r="L10" s="115"/>
    </row>
    <row r="11" spans="1:12" x14ac:dyDescent="0.35">
      <c r="A11" s="13">
        <v>9</v>
      </c>
      <c r="B11" s="209"/>
      <c r="C11" s="200"/>
      <c r="D11" s="200"/>
      <c r="E11" s="200"/>
      <c r="F11" s="200"/>
      <c r="G11" s="200"/>
      <c r="H11" s="200"/>
      <c r="I11" s="200"/>
      <c r="J11" s="201"/>
      <c r="K11" s="202"/>
      <c r="L11" s="115"/>
    </row>
    <row r="12" spans="1:12" x14ac:dyDescent="0.35">
      <c r="A12" s="13">
        <v>10</v>
      </c>
      <c r="B12" s="209"/>
      <c r="C12" s="200"/>
      <c r="D12" s="200"/>
      <c r="E12" s="200"/>
      <c r="F12" s="200"/>
      <c r="G12" s="200"/>
      <c r="H12" s="200"/>
      <c r="I12" s="200"/>
      <c r="J12" s="201"/>
      <c r="K12" s="202"/>
      <c r="L12" s="115"/>
    </row>
    <row r="13" spans="1:12" x14ac:dyDescent="0.35">
      <c r="A13" s="13">
        <v>11</v>
      </c>
      <c r="B13" s="209"/>
      <c r="C13" s="200"/>
      <c r="D13" s="200"/>
      <c r="E13" s="200"/>
      <c r="F13" s="200"/>
      <c r="G13" s="200"/>
      <c r="H13" s="200"/>
      <c r="I13" s="200"/>
      <c r="J13" s="201"/>
      <c r="K13" s="202"/>
      <c r="L13" s="115"/>
    </row>
    <row r="14" spans="1:12" x14ac:dyDescent="0.35">
      <c r="A14" s="13">
        <v>12</v>
      </c>
      <c r="B14" s="209"/>
      <c r="C14" s="200"/>
      <c r="D14" s="200"/>
      <c r="E14" s="200"/>
      <c r="F14" s="200"/>
      <c r="G14" s="200"/>
      <c r="H14" s="200"/>
      <c r="I14" s="200"/>
      <c r="J14" s="201"/>
      <c r="K14" s="202"/>
      <c r="L14" s="115"/>
    </row>
    <row r="15" spans="1:12" x14ac:dyDescent="0.35">
      <c r="A15" s="13">
        <v>13</v>
      </c>
      <c r="B15" s="209"/>
      <c r="C15" s="200"/>
      <c r="D15" s="200"/>
      <c r="E15" s="200"/>
      <c r="F15" s="200"/>
      <c r="G15" s="200"/>
      <c r="H15" s="200"/>
      <c r="I15" s="200"/>
      <c r="J15" s="201"/>
      <c r="K15" s="202"/>
      <c r="L15" s="115"/>
    </row>
    <row r="16" spans="1:12" x14ac:dyDescent="0.35">
      <c r="A16" s="13">
        <v>14</v>
      </c>
      <c r="B16" s="209"/>
      <c r="C16" s="200"/>
      <c r="D16" s="200"/>
      <c r="E16" s="200"/>
      <c r="F16" s="200"/>
      <c r="G16" s="200"/>
      <c r="H16" s="200"/>
      <c r="I16" s="200"/>
      <c r="J16" s="201"/>
      <c r="K16" s="202"/>
      <c r="L16" s="115"/>
    </row>
    <row r="17" spans="1:12" x14ac:dyDescent="0.35">
      <c r="A17" s="13">
        <v>15</v>
      </c>
      <c r="B17" s="209"/>
      <c r="C17" s="200"/>
      <c r="D17" s="200"/>
      <c r="E17" s="200"/>
      <c r="F17" s="200"/>
      <c r="G17" s="200"/>
      <c r="H17" s="200"/>
      <c r="I17" s="200"/>
      <c r="J17" s="201"/>
      <c r="K17" s="202"/>
      <c r="L17" s="115"/>
    </row>
    <row r="18" spans="1:12" x14ac:dyDescent="0.35">
      <c r="A18" s="13">
        <v>16</v>
      </c>
      <c r="B18" s="209"/>
      <c r="C18" s="200"/>
      <c r="D18" s="200"/>
      <c r="E18" s="200"/>
      <c r="F18" s="200"/>
      <c r="G18" s="200"/>
      <c r="H18" s="200"/>
      <c r="I18" s="200"/>
      <c r="J18" s="201"/>
      <c r="K18" s="202"/>
      <c r="L18" s="115"/>
    </row>
    <row r="19" spans="1:12" x14ac:dyDescent="0.35">
      <c r="A19" s="13">
        <v>17</v>
      </c>
      <c r="B19" s="209"/>
      <c r="C19" s="200"/>
      <c r="D19" s="200"/>
      <c r="E19" s="200"/>
      <c r="F19" s="200"/>
      <c r="G19" s="200"/>
      <c r="H19" s="200"/>
      <c r="I19" s="200"/>
      <c r="J19" s="201"/>
      <c r="K19" s="202"/>
      <c r="L19" s="115"/>
    </row>
    <row r="20" spans="1:12" x14ac:dyDescent="0.35">
      <c r="A20" s="13">
        <v>18</v>
      </c>
      <c r="B20" s="209"/>
      <c r="C20" s="200"/>
      <c r="D20" s="200"/>
      <c r="E20" s="200"/>
      <c r="F20" s="200"/>
      <c r="G20" s="200"/>
      <c r="H20" s="200"/>
      <c r="I20" s="200"/>
      <c r="J20" s="201"/>
      <c r="K20" s="202"/>
      <c r="L20" s="115"/>
    </row>
    <row r="21" spans="1:12" x14ac:dyDescent="0.35">
      <c r="A21" s="13">
        <v>19</v>
      </c>
      <c r="B21" s="209"/>
      <c r="C21" s="200"/>
      <c r="D21" s="200"/>
      <c r="E21" s="200"/>
      <c r="F21" s="200"/>
      <c r="G21" s="200"/>
      <c r="H21" s="200"/>
      <c r="I21" s="200"/>
      <c r="J21" s="201"/>
      <c r="K21" s="202"/>
      <c r="L21" s="115"/>
    </row>
    <row r="22" spans="1:12" x14ac:dyDescent="0.35">
      <c r="A22" s="13">
        <v>20</v>
      </c>
      <c r="B22" s="209"/>
      <c r="C22" s="200"/>
      <c r="D22" s="200"/>
      <c r="E22" s="200"/>
      <c r="F22" s="200"/>
      <c r="G22" s="200"/>
      <c r="H22" s="200"/>
      <c r="I22" s="200"/>
      <c r="J22" s="201"/>
      <c r="K22" s="202"/>
      <c r="L22" s="115"/>
    </row>
    <row r="23" spans="1:12" x14ac:dyDescent="0.35">
      <c r="A23" s="13">
        <v>21</v>
      </c>
      <c r="B23" s="209"/>
      <c r="C23" s="200"/>
      <c r="D23" s="200"/>
      <c r="E23" s="200"/>
      <c r="F23" s="200"/>
      <c r="G23" s="200"/>
      <c r="H23" s="200"/>
      <c r="I23" s="200"/>
      <c r="J23" s="201"/>
      <c r="K23" s="202"/>
      <c r="L23" s="115"/>
    </row>
    <row r="24" spans="1:12" x14ac:dyDescent="0.35">
      <c r="A24" s="13">
        <v>22</v>
      </c>
      <c r="B24" s="209"/>
      <c r="C24" s="200"/>
      <c r="D24" s="200"/>
      <c r="E24" s="200"/>
      <c r="F24" s="200"/>
      <c r="G24" s="200"/>
      <c r="H24" s="200"/>
      <c r="I24" s="200"/>
      <c r="J24" s="201"/>
      <c r="K24" s="202"/>
      <c r="L24" s="115"/>
    </row>
    <row r="25" spans="1:12" x14ac:dyDescent="0.35">
      <c r="A25" s="13">
        <v>23</v>
      </c>
      <c r="B25" s="209"/>
      <c r="C25" s="200"/>
      <c r="D25" s="200"/>
      <c r="E25" s="200"/>
      <c r="F25" s="200"/>
      <c r="G25" s="200"/>
      <c r="H25" s="200"/>
      <c r="I25" s="200"/>
      <c r="J25" s="201"/>
      <c r="K25" s="202"/>
      <c r="L25" s="115"/>
    </row>
    <row r="26" spans="1:12" x14ac:dyDescent="0.35">
      <c r="A26" s="13">
        <v>24</v>
      </c>
      <c r="B26" s="209"/>
      <c r="C26" s="200"/>
      <c r="D26" s="200"/>
      <c r="E26" s="200"/>
      <c r="F26" s="200"/>
      <c r="G26" s="200"/>
      <c r="H26" s="200"/>
      <c r="I26" s="200"/>
      <c r="J26" s="201"/>
      <c r="K26" s="202"/>
      <c r="L26" s="115"/>
    </row>
    <row r="27" spans="1:12" x14ac:dyDescent="0.35">
      <c r="A27" s="13">
        <v>25</v>
      </c>
      <c r="B27" s="209"/>
      <c r="C27" s="200"/>
      <c r="D27" s="200"/>
      <c r="E27" s="200"/>
      <c r="F27" s="200"/>
      <c r="G27" s="200"/>
      <c r="H27" s="200"/>
      <c r="I27" s="200"/>
      <c r="J27" s="201"/>
      <c r="K27" s="202"/>
      <c r="L27" s="115"/>
    </row>
    <row r="28" spans="1:12" x14ac:dyDescent="0.35">
      <c r="A28" s="13">
        <v>26</v>
      </c>
      <c r="B28" s="209"/>
      <c r="C28" s="200"/>
      <c r="D28" s="200"/>
      <c r="E28" s="200"/>
      <c r="F28" s="200"/>
      <c r="G28" s="200"/>
      <c r="H28" s="200"/>
      <c r="I28" s="200"/>
      <c r="J28" s="201"/>
      <c r="K28" s="202"/>
      <c r="L28" s="115"/>
    </row>
    <row r="29" spans="1:12" x14ac:dyDescent="0.35">
      <c r="A29" s="13">
        <v>27</v>
      </c>
      <c r="B29" s="209"/>
      <c r="C29" s="200"/>
      <c r="D29" s="200"/>
      <c r="E29" s="200"/>
      <c r="F29" s="200"/>
      <c r="G29" s="200"/>
      <c r="H29" s="200"/>
      <c r="I29" s="200"/>
      <c r="J29" s="201"/>
      <c r="K29" s="202"/>
      <c r="L29" s="115"/>
    </row>
    <row r="30" spans="1:12" x14ac:dyDescent="0.35">
      <c r="A30" s="13">
        <v>28</v>
      </c>
      <c r="B30" s="209"/>
      <c r="C30" s="200"/>
      <c r="D30" s="200"/>
      <c r="E30" s="200"/>
      <c r="F30" s="200"/>
      <c r="G30" s="200"/>
      <c r="H30" s="200"/>
      <c r="I30" s="200"/>
      <c r="J30" s="201"/>
      <c r="K30" s="202"/>
      <c r="L30" s="115"/>
    </row>
    <row r="31" spans="1:12" x14ac:dyDescent="0.35">
      <c r="A31" s="13">
        <v>29</v>
      </c>
      <c r="B31" s="209"/>
      <c r="C31" s="200"/>
      <c r="D31" s="200"/>
      <c r="E31" s="200"/>
      <c r="F31" s="200"/>
      <c r="G31" s="200"/>
      <c r="H31" s="200"/>
      <c r="I31" s="200"/>
      <c r="J31" s="201"/>
      <c r="K31" s="202"/>
      <c r="L31" s="115"/>
    </row>
    <row r="32" spans="1:12" x14ac:dyDescent="0.35">
      <c r="A32" s="13">
        <v>30</v>
      </c>
      <c r="B32" s="209"/>
      <c r="C32" s="200"/>
      <c r="D32" s="200"/>
      <c r="E32" s="200"/>
      <c r="F32" s="200"/>
      <c r="G32" s="200"/>
      <c r="H32" s="200"/>
      <c r="I32" s="200"/>
      <c r="J32" s="201"/>
      <c r="K32" s="202"/>
      <c r="L32" s="115"/>
    </row>
    <row r="33" spans="1:12" x14ac:dyDescent="0.35">
      <c r="A33" s="13">
        <v>31</v>
      </c>
      <c r="B33" s="209"/>
      <c r="C33" s="200"/>
      <c r="D33" s="200"/>
      <c r="E33" s="200"/>
      <c r="F33" s="200"/>
      <c r="G33" s="200"/>
      <c r="H33" s="200"/>
      <c r="I33" s="200"/>
      <c r="J33" s="201"/>
      <c r="K33" s="202"/>
      <c r="L33" s="115"/>
    </row>
    <row r="34" spans="1:12" x14ac:dyDescent="0.35">
      <c r="A34" s="13">
        <v>32</v>
      </c>
      <c r="B34" s="209"/>
      <c r="C34" s="200"/>
      <c r="D34" s="200"/>
      <c r="E34" s="200"/>
      <c r="F34" s="200"/>
      <c r="G34" s="200"/>
      <c r="H34" s="200"/>
      <c r="I34" s="200"/>
      <c r="J34" s="201"/>
      <c r="K34" s="202"/>
      <c r="L34" s="115"/>
    </row>
    <row r="35" spans="1:12" x14ac:dyDescent="0.35">
      <c r="A35" s="13">
        <v>33</v>
      </c>
      <c r="B35" s="209"/>
      <c r="C35" s="200"/>
      <c r="D35" s="200"/>
      <c r="E35" s="200"/>
      <c r="F35" s="200"/>
      <c r="G35" s="200"/>
      <c r="H35" s="200"/>
      <c r="I35" s="200"/>
      <c r="J35" s="201"/>
      <c r="K35" s="202"/>
      <c r="L35" s="115"/>
    </row>
    <row r="36" spans="1:12" x14ac:dyDescent="0.35">
      <c r="A36" s="13">
        <v>34</v>
      </c>
      <c r="B36" s="209"/>
      <c r="C36" s="200"/>
      <c r="D36" s="200"/>
      <c r="E36" s="200"/>
      <c r="F36" s="200"/>
      <c r="G36" s="200"/>
      <c r="H36" s="200"/>
      <c r="I36" s="200"/>
      <c r="J36" s="201"/>
      <c r="K36" s="202"/>
      <c r="L36" s="115"/>
    </row>
    <row r="37" spans="1:12" x14ac:dyDescent="0.35">
      <c r="A37" s="13">
        <v>35</v>
      </c>
      <c r="B37" s="209"/>
      <c r="C37" s="200"/>
      <c r="D37" s="200"/>
      <c r="E37" s="200"/>
      <c r="F37" s="200"/>
      <c r="G37" s="200"/>
      <c r="H37" s="200"/>
      <c r="I37" s="200"/>
      <c r="J37" s="201"/>
      <c r="K37" s="202"/>
      <c r="L37" s="115"/>
    </row>
    <row r="38" spans="1:12" x14ac:dyDescent="0.35">
      <c r="A38" s="13">
        <v>36</v>
      </c>
      <c r="B38" s="209"/>
      <c r="C38" s="200"/>
      <c r="D38" s="200"/>
      <c r="E38" s="200"/>
      <c r="F38" s="200"/>
      <c r="G38" s="200"/>
      <c r="H38" s="200"/>
      <c r="I38" s="200"/>
      <c r="J38" s="201"/>
      <c r="K38" s="202"/>
      <c r="L38" s="115"/>
    </row>
    <row r="39" spans="1:12" x14ac:dyDescent="0.35">
      <c r="A39" s="13">
        <v>37</v>
      </c>
      <c r="B39" s="209"/>
      <c r="C39" s="200"/>
      <c r="D39" s="200"/>
      <c r="E39" s="200"/>
      <c r="F39" s="200"/>
      <c r="G39" s="200"/>
      <c r="H39" s="200"/>
      <c r="I39" s="200"/>
      <c r="J39" s="201"/>
      <c r="K39" s="202"/>
      <c r="L39" s="115"/>
    </row>
    <row r="40" spans="1:12" x14ac:dyDescent="0.35">
      <c r="A40" s="13">
        <v>38</v>
      </c>
      <c r="B40" s="209"/>
      <c r="C40" s="200"/>
      <c r="D40" s="200"/>
      <c r="E40" s="200"/>
      <c r="F40" s="200"/>
      <c r="G40" s="200"/>
      <c r="H40" s="200"/>
      <c r="I40" s="200"/>
      <c r="J40" s="201"/>
      <c r="K40" s="202"/>
      <c r="L40" s="115"/>
    </row>
    <row r="41" spans="1:12" x14ac:dyDescent="0.35">
      <c r="A41" s="13">
        <v>39</v>
      </c>
      <c r="B41" s="209"/>
      <c r="C41" s="200"/>
      <c r="D41" s="200"/>
      <c r="E41" s="200"/>
      <c r="F41" s="200"/>
      <c r="G41" s="200"/>
      <c r="H41" s="200"/>
      <c r="I41" s="200"/>
      <c r="J41" s="201"/>
      <c r="K41" s="202"/>
      <c r="L41" s="115"/>
    </row>
    <row r="42" spans="1:12" x14ac:dyDescent="0.35">
      <c r="A42" s="13">
        <v>40</v>
      </c>
      <c r="B42" s="209"/>
      <c r="C42" s="200"/>
      <c r="D42" s="200"/>
      <c r="E42" s="200"/>
      <c r="F42" s="200"/>
      <c r="G42" s="200"/>
      <c r="H42" s="200"/>
      <c r="I42" s="200"/>
      <c r="J42" s="201"/>
      <c r="K42" s="202"/>
      <c r="L42" s="115"/>
    </row>
    <row r="43" spans="1:12" x14ac:dyDescent="0.35">
      <c r="A43" s="13">
        <v>41</v>
      </c>
      <c r="B43" s="209"/>
      <c r="C43" s="200"/>
      <c r="D43" s="200"/>
      <c r="E43" s="200"/>
      <c r="F43" s="200"/>
      <c r="G43" s="200"/>
      <c r="H43" s="200"/>
      <c r="I43" s="200"/>
      <c r="J43" s="201"/>
      <c r="K43" s="202"/>
      <c r="L43" s="115"/>
    </row>
    <row r="44" spans="1:12" x14ac:dyDescent="0.35">
      <c r="A44" s="13">
        <v>42</v>
      </c>
      <c r="B44" s="209"/>
      <c r="C44" s="200"/>
      <c r="D44" s="200"/>
      <c r="E44" s="200"/>
      <c r="F44" s="200"/>
      <c r="G44" s="200"/>
      <c r="H44" s="200"/>
      <c r="I44" s="200"/>
      <c r="J44" s="201"/>
      <c r="K44" s="202"/>
      <c r="L44" s="115"/>
    </row>
    <row r="45" spans="1:12" x14ac:dyDescent="0.35">
      <c r="A45" s="13">
        <v>43</v>
      </c>
      <c r="B45" s="209"/>
      <c r="C45" s="200"/>
      <c r="D45" s="200"/>
      <c r="E45" s="200"/>
      <c r="F45" s="200"/>
      <c r="G45" s="200"/>
      <c r="H45" s="200"/>
      <c r="I45" s="200"/>
      <c r="J45" s="201"/>
      <c r="K45" s="202"/>
      <c r="L45" s="115"/>
    </row>
    <row r="46" spans="1:12" x14ac:dyDescent="0.35">
      <c r="A46" s="13">
        <v>44</v>
      </c>
      <c r="B46" s="209"/>
      <c r="C46" s="200"/>
      <c r="D46" s="200"/>
      <c r="E46" s="200"/>
      <c r="F46" s="200"/>
      <c r="G46" s="200"/>
      <c r="H46" s="200"/>
      <c r="I46" s="200"/>
      <c r="J46" s="201"/>
      <c r="K46" s="202"/>
      <c r="L46" s="115"/>
    </row>
    <row r="47" spans="1:12" x14ac:dyDescent="0.35">
      <c r="A47" s="13">
        <v>45</v>
      </c>
      <c r="B47" s="209"/>
      <c r="C47" s="200"/>
      <c r="D47" s="200"/>
      <c r="E47" s="200"/>
      <c r="F47" s="200"/>
      <c r="G47" s="200"/>
      <c r="H47" s="200"/>
      <c r="I47" s="200"/>
      <c r="J47" s="201"/>
      <c r="K47" s="202"/>
      <c r="L47" s="115"/>
    </row>
    <row r="48" spans="1:12" x14ac:dyDescent="0.35">
      <c r="A48" s="13">
        <v>46</v>
      </c>
      <c r="B48" s="209"/>
      <c r="C48" s="200"/>
      <c r="D48" s="200"/>
      <c r="E48" s="200"/>
      <c r="F48" s="200"/>
      <c r="G48" s="200"/>
      <c r="H48" s="200"/>
      <c r="I48" s="200"/>
      <c r="J48" s="201"/>
      <c r="K48" s="202"/>
      <c r="L48" s="115"/>
    </row>
    <row r="49" spans="1:12" x14ac:dyDescent="0.35">
      <c r="A49" s="13">
        <v>47</v>
      </c>
      <c r="B49" s="209"/>
      <c r="C49" s="200"/>
      <c r="D49" s="200"/>
      <c r="E49" s="200"/>
      <c r="F49" s="200"/>
      <c r="G49" s="200"/>
      <c r="H49" s="200"/>
      <c r="I49" s="200"/>
      <c r="J49" s="201"/>
      <c r="K49" s="202"/>
      <c r="L49" s="115"/>
    </row>
    <row r="50" spans="1:12" x14ac:dyDescent="0.35">
      <c r="A50" s="13">
        <v>48</v>
      </c>
      <c r="B50" s="209"/>
      <c r="C50" s="200"/>
      <c r="D50" s="200"/>
      <c r="E50" s="200"/>
      <c r="F50" s="200"/>
      <c r="G50" s="200"/>
      <c r="H50" s="200"/>
      <c r="I50" s="200"/>
      <c r="J50" s="201"/>
      <c r="K50" s="202"/>
      <c r="L50" s="115"/>
    </row>
    <row r="51" spans="1:12" x14ac:dyDescent="0.35">
      <c r="A51" s="13">
        <v>49</v>
      </c>
      <c r="B51" s="209"/>
      <c r="C51" s="200"/>
      <c r="D51" s="200"/>
      <c r="E51" s="200"/>
      <c r="F51" s="200"/>
      <c r="G51" s="200"/>
      <c r="H51" s="200"/>
      <c r="I51" s="200"/>
      <c r="J51" s="201"/>
      <c r="K51" s="202"/>
      <c r="L51" s="115"/>
    </row>
    <row r="52" spans="1:12" x14ac:dyDescent="0.35">
      <c r="A52" s="13">
        <v>50</v>
      </c>
      <c r="B52" s="209"/>
      <c r="C52" s="200"/>
      <c r="D52" s="200"/>
      <c r="E52" s="200"/>
      <c r="F52" s="200"/>
      <c r="G52" s="200"/>
      <c r="H52" s="200"/>
      <c r="I52" s="200"/>
      <c r="J52" s="201"/>
      <c r="K52" s="202"/>
      <c r="L52" s="115"/>
    </row>
    <row r="53" spans="1:12" x14ac:dyDescent="0.35">
      <c r="A53" s="13">
        <v>51</v>
      </c>
      <c r="B53" s="209"/>
      <c r="C53" s="200"/>
      <c r="D53" s="200"/>
      <c r="E53" s="200"/>
      <c r="F53" s="200"/>
      <c r="G53" s="200"/>
      <c r="H53" s="200"/>
      <c r="I53" s="200"/>
      <c r="J53" s="201"/>
      <c r="K53" s="202"/>
      <c r="L53" s="115"/>
    </row>
    <row r="54" spans="1:12" x14ac:dyDescent="0.35">
      <c r="A54" s="13">
        <v>52</v>
      </c>
      <c r="B54" s="209"/>
      <c r="C54" s="200"/>
      <c r="D54" s="200"/>
      <c r="E54" s="200"/>
      <c r="F54" s="200"/>
      <c r="G54" s="200"/>
      <c r="H54" s="200"/>
      <c r="I54" s="200"/>
      <c r="J54" s="201"/>
      <c r="K54" s="202"/>
      <c r="L54" s="115"/>
    </row>
    <row r="55" spans="1:12" x14ac:dyDescent="0.35">
      <c r="A55" s="13">
        <v>53</v>
      </c>
      <c r="B55" s="209"/>
      <c r="C55" s="200"/>
      <c r="D55" s="200"/>
      <c r="E55" s="200"/>
      <c r="F55" s="200"/>
      <c r="G55" s="200"/>
      <c r="H55" s="200"/>
      <c r="I55" s="200"/>
      <c r="J55" s="201"/>
      <c r="K55" s="202"/>
      <c r="L55" s="115"/>
    </row>
    <row r="56" spans="1:12" x14ac:dyDescent="0.35">
      <c r="A56" s="13">
        <v>54</v>
      </c>
      <c r="B56" s="209"/>
      <c r="C56" s="200"/>
      <c r="D56" s="200"/>
      <c r="E56" s="200"/>
      <c r="F56" s="200"/>
      <c r="G56" s="200"/>
      <c r="H56" s="200"/>
      <c r="I56" s="200"/>
      <c r="J56" s="201"/>
      <c r="K56" s="202"/>
      <c r="L56" s="115"/>
    </row>
    <row r="57" spans="1:12" x14ac:dyDescent="0.35">
      <c r="A57" s="13">
        <v>55</v>
      </c>
      <c r="B57" s="209"/>
      <c r="C57" s="200"/>
      <c r="D57" s="200"/>
      <c r="E57" s="200"/>
      <c r="F57" s="200"/>
      <c r="G57" s="200"/>
      <c r="H57" s="200"/>
      <c r="I57" s="200"/>
      <c r="J57" s="201"/>
      <c r="K57" s="202"/>
      <c r="L57" s="115"/>
    </row>
    <row r="58" spans="1:12" x14ac:dyDescent="0.35">
      <c r="A58" s="13">
        <v>56</v>
      </c>
      <c r="B58" s="209"/>
      <c r="C58" s="200"/>
      <c r="D58" s="200"/>
      <c r="E58" s="200"/>
      <c r="F58" s="200"/>
      <c r="G58" s="200"/>
      <c r="H58" s="200"/>
      <c r="I58" s="200"/>
      <c r="J58" s="201"/>
      <c r="K58" s="202"/>
      <c r="L58" s="115"/>
    </row>
    <row r="59" spans="1:12" x14ac:dyDescent="0.35">
      <c r="A59" s="13">
        <v>57</v>
      </c>
      <c r="B59" s="209"/>
      <c r="C59" s="200"/>
      <c r="D59" s="200"/>
      <c r="E59" s="200"/>
      <c r="F59" s="200"/>
      <c r="G59" s="200"/>
      <c r="H59" s="200"/>
      <c r="I59" s="200"/>
      <c r="J59" s="201"/>
      <c r="K59" s="202"/>
      <c r="L59" s="115"/>
    </row>
    <row r="60" spans="1:12" x14ac:dyDescent="0.35">
      <c r="A60" s="13">
        <v>58</v>
      </c>
      <c r="B60" s="209"/>
      <c r="C60" s="200"/>
      <c r="D60" s="200"/>
      <c r="E60" s="200"/>
      <c r="F60" s="200"/>
      <c r="G60" s="200"/>
      <c r="H60" s="200"/>
      <c r="I60" s="200"/>
      <c r="J60" s="201"/>
      <c r="K60" s="202"/>
      <c r="L60" s="115"/>
    </row>
    <row r="61" spans="1:12" x14ac:dyDescent="0.35">
      <c r="A61" s="13">
        <v>59</v>
      </c>
      <c r="B61" s="209"/>
      <c r="C61" s="200"/>
      <c r="D61" s="200"/>
      <c r="E61" s="200"/>
      <c r="F61" s="200"/>
      <c r="G61" s="200"/>
      <c r="H61" s="200"/>
      <c r="I61" s="200"/>
      <c r="J61" s="201"/>
      <c r="K61" s="202"/>
      <c r="L61" s="115"/>
    </row>
    <row r="62" spans="1:12" x14ac:dyDescent="0.35">
      <c r="A62" s="13">
        <v>60</v>
      </c>
      <c r="B62" s="209"/>
      <c r="C62" s="200"/>
      <c r="D62" s="200"/>
      <c r="E62" s="200"/>
      <c r="F62" s="200"/>
      <c r="G62" s="200"/>
      <c r="H62" s="200"/>
      <c r="I62" s="200"/>
      <c r="J62" s="201"/>
      <c r="K62" s="202"/>
      <c r="L62" s="115"/>
    </row>
    <row r="63" spans="1:12" x14ac:dyDescent="0.35">
      <c r="A63" s="13">
        <v>61</v>
      </c>
      <c r="B63" s="209"/>
      <c r="C63" s="200"/>
      <c r="D63" s="200"/>
      <c r="E63" s="200"/>
      <c r="F63" s="200"/>
      <c r="G63" s="200"/>
      <c r="H63" s="200"/>
      <c r="I63" s="200"/>
      <c r="J63" s="201"/>
      <c r="K63" s="202"/>
      <c r="L63" s="115"/>
    </row>
    <row r="64" spans="1:12" x14ac:dyDescent="0.35">
      <c r="A64" s="13">
        <v>62</v>
      </c>
      <c r="B64" s="209"/>
      <c r="C64" s="200"/>
      <c r="D64" s="200"/>
      <c r="E64" s="200"/>
      <c r="F64" s="200"/>
      <c r="G64" s="200"/>
      <c r="H64" s="200"/>
      <c r="I64" s="200"/>
      <c r="J64" s="201"/>
      <c r="K64" s="202"/>
      <c r="L64" s="115"/>
    </row>
    <row r="65" spans="1:12" x14ac:dyDescent="0.35">
      <c r="A65" s="13">
        <v>63</v>
      </c>
      <c r="B65" s="209"/>
      <c r="C65" s="200"/>
      <c r="D65" s="200"/>
      <c r="E65" s="200"/>
      <c r="F65" s="200"/>
      <c r="G65" s="200"/>
      <c r="H65" s="200"/>
      <c r="I65" s="200"/>
      <c r="J65" s="201"/>
      <c r="K65" s="202"/>
      <c r="L65" s="115"/>
    </row>
    <row r="66" spans="1:12" x14ac:dyDescent="0.35">
      <c r="A66" s="13">
        <v>64</v>
      </c>
      <c r="B66" s="209"/>
      <c r="C66" s="200"/>
      <c r="D66" s="200"/>
      <c r="E66" s="200"/>
      <c r="F66" s="200"/>
      <c r="G66" s="200"/>
      <c r="H66" s="200"/>
      <c r="I66" s="200"/>
      <c r="J66" s="201"/>
      <c r="K66" s="202"/>
      <c r="L66" s="115"/>
    </row>
    <row r="67" spans="1:12" x14ac:dyDescent="0.35">
      <c r="A67" s="13">
        <v>65</v>
      </c>
      <c r="B67" s="209"/>
      <c r="C67" s="200"/>
      <c r="D67" s="200"/>
      <c r="E67" s="200"/>
      <c r="F67" s="200"/>
      <c r="G67" s="200"/>
      <c r="H67" s="200"/>
      <c r="I67" s="200"/>
      <c r="J67" s="201"/>
      <c r="K67" s="202"/>
      <c r="L67" s="115"/>
    </row>
    <row r="68" spans="1:12" x14ac:dyDescent="0.35">
      <c r="A68" s="13">
        <v>66</v>
      </c>
      <c r="B68" s="209"/>
      <c r="C68" s="200"/>
      <c r="D68" s="200"/>
      <c r="E68" s="200"/>
      <c r="F68" s="200"/>
      <c r="G68" s="200"/>
      <c r="H68" s="200"/>
      <c r="I68" s="200"/>
      <c r="J68" s="201"/>
      <c r="K68" s="202"/>
      <c r="L68" s="115"/>
    </row>
    <row r="69" spans="1:12" x14ac:dyDescent="0.35">
      <c r="A69" s="13">
        <v>67</v>
      </c>
      <c r="B69" s="209"/>
      <c r="C69" s="200"/>
      <c r="D69" s="200"/>
      <c r="E69" s="200"/>
      <c r="F69" s="200"/>
      <c r="G69" s="200"/>
      <c r="H69" s="200"/>
      <c r="I69" s="200"/>
      <c r="J69" s="201"/>
      <c r="K69" s="202"/>
      <c r="L69" s="115"/>
    </row>
    <row r="70" spans="1:12" x14ac:dyDescent="0.35">
      <c r="A70" s="13">
        <v>68</v>
      </c>
      <c r="B70" s="209"/>
      <c r="C70" s="200"/>
      <c r="D70" s="200"/>
      <c r="E70" s="200"/>
      <c r="F70" s="200"/>
      <c r="G70" s="200"/>
      <c r="H70" s="200"/>
      <c r="I70" s="200"/>
      <c r="J70" s="201"/>
      <c r="K70" s="202"/>
      <c r="L70" s="115"/>
    </row>
    <row r="71" spans="1:12" x14ac:dyDescent="0.35">
      <c r="A71" s="13">
        <v>69</v>
      </c>
      <c r="B71" s="209"/>
      <c r="C71" s="200"/>
      <c r="D71" s="200"/>
      <c r="E71" s="200"/>
      <c r="F71" s="200"/>
      <c r="G71" s="200"/>
      <c r="H71" s="200"/>
      <c r="I71" s="200"/>
      <c r="J71" s="201"/>
      <c r="K71" s="202"/>
      <c r="L71" s="115"/>
    </row>
    <row r="72" spans="1:12" x14ac:dyDescent="0.35">
      <c r="A72" s="13">
        <v>70</v>
      </c>
      <c r="B72" s="209"/>
      <c r="C72" s="200"/>
      <c r="D72" s="200"/>
      <c r="E72" s="200"/>
      <c r="F72" s="200"/>
      <c r="G72" s="200"/>
      <c r="H72" s="200"/>
      <c r="I72" s="200"/>
      <c r="J72" s="201"/>
      <c r="K72" s="202"/>
      <c r="L72" s="115"/>
    </row>
    <row r="73" spans="1:12" x14ac:dyDescent="0.35">
      <c r="A73" s="13">
        <v>71</v>
      </c>
      <c r="B73" s="209"/>
      <c r="C73" s="200"/>
      <c r="D73" s="200"/>
      <c r="E73" s="200"/>
      <c r="F73" s="200"/>
      <c r="G73" s="200"/>
      <c r="H73" s="200"/>
      <c r="I73" s="200"/>
      <c r="J73" s="201"/>
      <c r="K73" s="202"/>
      <c r="L73" s="115"/>
    </row>
    <row r="74" spans="1:12" x14ac:dyDescent="0.35">
      <c r="A74" s="13">
        <v>72</v>
      </c>
      <c r="B74" s="209"/>
      <c r="C74" s="200"/>
      <c r="D74" s="200"/>
      <c r="E74" s="200"/>
      <c r="F74" s="200"/>
      <c r="G74" s="200"/>
      <c r="H74" s="200"/>
      <c r="I74" s="200"/>
      <c r="J74" s="201"/>
      <c r="K74" s="202"/>
      <c r="L74" s="115"/>
    </row>
    <row r="75" spans="1:12" x14ac:dyDescent="0.35">
      <c r="A75" s="13">
        <v>73</v>
      </c>
      <c r="B75" s="209"/>
      <c r="C75" s="200"/>
      <c r="D75" s="200"/>
      <c r="E75" s="200"/>
      <c r="F75" s="200"/>
      <c r="G75" s="200"/>
      <c r="H75" s="200"/>
      <c r="I75" s="200"/>
      <c r="J75" s="201"/>
      <c r="K75" s="202"/>
      <c r="L75" s="115"/>
    </row>
    <row r="76" spans="1:12" x14ac:dyDescent="0.35">
      <c r="A76" s="13">
        <v>74</v>
      </c>
      <c r="B76" s="209"/>
      <c r="C76" s="200"/>
      <c r="D76" s="200"/>
      <c r="E76" s="200"/>
      <c r="F76" s="200"/>
      <c r="G76" s="200"/>
      <c r="H76" s="200"/>
      <c r="I76" s="200"/>
      <c r="J76" s="201"/>
      <c r="K76" s="202"/>
      <c r="L76" s="115"/>
    </row>
    <row r="77" spans="1:12" x14ac:dyDescent="0.35">
      <c r="A77" s="13">
        <v>75</v>
      </c>
      <c r="B77" s="209"/>
      <c r="C77" s="200"/>
      <c r="D77" s="200"/>
      <c r="E77" s="200"/>
      <c r="F77" s="200"/>
      <c r="G77" s="200"/>
      <c r="H77" s="200"/>
      <c r="I77" s="200"/>
      <c r="J77" s="201"/>
      <c r="K77" s="202"/>
      <c r="L77" s="115"/>
    </row>
    <row r="78" spans="1:12" x14ac:dyDescent="0.35">
      <c r="A78" s="13">
        <v>76</v>
      </c>
      <c r="B78" s="209"/>
      <c r="C78" s="200"/>
      <c r="D78" s="200"/>
      <c r="E78" s="200"/>
      <c r="F78" s="200"/>
      <c r="G78" s="200"/>
      <c r="H78" s="200"/>
      <c r="I78" s="200"/>
      <c r="J78" s="201"/>
      <c r="K78" s="202"/>
      <c r="L78" s="115"/>
    </row>
    <row r="79" spans="1:12" x14ac:dyDescent="0.35">
      <c r="A79" s="13">
        <v>77</v>
      </c>
      <c r="B79" s="209"/>
      <c r="C79" s="200"/>
      <c r="D79" s="200"/>
      <c r="E79" s="200"/>
      <c r="F79" s="200"/>
      <c r="G79" s="200"/>
      <c r="H79" s="200"/>
      <c r="I79" s="200"/>
      <c r="J79" s="201"/>
      <c r="K79" s="202"/>
      <c r="L79" s="115"/>
    </row>
    <row r="80" spans="1:12" x14ac:dyDescent="0.35">
      <c r="A80" s="13">
        <v>78</v>
      </c>
      <c r="B80" s="209"/>
      <c r="C80" s="200"/>
      <c r="D80" s="200"/>
      <c r="E80" s="200"/>
      <c r="F80" s="200"/>
      <c r="G80" s="200"/>
      <c r="H80" s="200"/>
      <c r="I80" s="200"/>
      <c r="J80" s="201"/>
      <c r="K80" s="202"/>
      <c r="L80" s="115"/>
    </row>
    <row r="81" spans="1:12" x14ac:dyDescent="0.35">
      <c r="A81" s="13">
        <v>79</v>
      </c>
      <c r="B81" s="209"/>
      <c r="C81" s="200"/>
      <c r="D81" s="200"/>
      <c r="E81" s="200"/>
      <c r="F81" s="200"/>
      <c r="G81" s="200"/>
      <c r="H81" s="200"/>
      <c r="I81" s="200"/>
      <c r="J81" s="201"/>
      <c r="K81" s="202"/>
      <c r="L81" s="115"/>
    </row>
    <row r="82" spans="1:12" x14ac:dyDescent="0.35">
      <c r="A82" s="13">
        <v>80</v>
      </c>
      <c r="B82" s="209"/>
      <c r="C82" s="200"/>
      <c r="D82" s="200"/>
      <c r="E82" s="200"/>
      <c r="F82" s="200"/>
      <c r="G82" s="200"/>
      <c r="H82" s="200"/>
      <c r="I82" s="200"/>
      <c r="J82" s="201"/>
      <c r="K82" s="202"/>
      <c r="L82" s="115"/>
    </row>
    <row r="83" spans="1:12" x14ac:dyDescent="0.35">
      <c r="A83" s="13">
        <v>81</v>
      </c>
      <c r="B83" s="209"/>
      <c r="C83" s="200"/>
      <c r="D83" s="200"/>
      <c r="E83" s="200"/>
      <c r="F83" s="200"/>
      <c r="G83" s="200"/>
      <c r="H83" s="200"/>
      <c r="I83" s="200"/>
      <c r="J83" s="201"/>
      <c r="K83" s="202"/>
      <c r="L83" s="115"/>
    </row>
    <row r="84" spans="1:12" x14ac:dyDescent="0.35">
      <c r="A84" s="13">
        <v>82</v>
      </c>
      <c r="B84" s="209"/>
      <c r="C84" s="200"/>
      <c r="D84" s="200"/>
      <c r="E84" s="200"/>
      <c r="F84" s="200"/>
      <c r="G84" s="200"/>
      <c r="H84" s="200"/>
      <c r="I84" s="200"/>
      <c r="J84" s="201"/>
      <c r="K84" s="202"/>
      <c r="L84" s="115"/>
    </row>
    <row r="85" spans="1:12" x14ac:dyDescent="0.35">
      <c r="A85" s="13">
        <v>83</v>
      </c>
      <c r="B85" s="209"/>
      <c r="C85" s="200"/>
      <c r="D85" s="200"/>
      <c r="E85" s="200"/>
      <c r="F85" s="200"/>
      <c r="G85" s="200"/>
      <c r="H85" s="200"/>
      <c r="I85" s="200"/>
      <c r="J85" s="201"/>
      <c r="K85" s="202"/>
      <c r="L85" s="115"/>
    </row>
    <row r="86" spans="1:12" x14ac:dyDescent="0.35">
      <c r="A86" s="13">
        <v>84</v>
      </c>
      <c r="B86" s="209"/>
      <c r="C86" s="200"/>
      <c r="D86" s="200"/>
      <c r="E86" s="200"/>
      <c r="F86" s="200"/>
      <c r="G86" s="200"/>
      <c r="H86" s="200"/>
      <c r="I86" s="200"/>
      <c r="J86" s="201"/>
      <c r="K86" s="202"/>
      <c r="L86" s="115"/>
    </row>
    <row r="87" spans="1:12" x14ac:dyDescent="0.35">
      <c r="A87" s="13">
        <v>85</v>
      </c>
      <c r="B87" s="209"/>
      <c r="C87" s="200"/>
      <c r="D87" s="200"/>
      <c r="E87" s="200"/>
      <c r="F87" s="200"/>
      <c r="G87" s="200"/>
      <c r="H87" s="200"/>
      <c r="I87" s="200"/>
      <c r="J87" s="201"/>
      <c r="K87" s="202"/>
      <c r="L87" s="115"/>
    </row>
    <row r="88" spans="1:12" x14ac:dyDescent="0.35">
      <c r="A88" s="13">
        <v>86</v>
      </c>
      <c r="B88" s="209"/>
      <c r="C88" s="200"/>
      <c r="D88" s="200"/>
      <c r="E88" s="200"/>
      <c r="F88" s="200"/>
      <c r="G88" s="200"/>
      <c r="H88" s="200"/>
      <c r="I88" s="200"/>
      <c r="J88" s="201"/>
      <c r="K88" s="202"/>
      <c r="L88" s="115"/>
    </row>
    <row r="89" spans="1:12" x14ac:dyDescent="0.35">
      <c r="A89" s="13">
        <v>87</v>
      </c>
      <c r="B89" s="209"/>
      <c r="C89" s="200"/>
      <c r="D89" s="200"/>
      <c r="E89" s="200"/>
      <c r="F89" s="200"/>
      <c r="G89" s="200"/>
      <c r="H89" s="200"/>
      <c r="I89" s="200"/>
      <c r="J89" s="201"/>
      <c r="K89" s="202"/>
      <c r="L89" s="115"/>
    </row>
    <row r="90" spans="1:12" x14ac:dyDescent="0.35">
      <c r="A90" s="13">
        <v>88</v>
      </c>
      <c r="B90" s="209"/>
      <c r="C90" s="200"/>
      <c r="D90" s="200"/>
      <c r="E90" s="200"/>
      <c r="F90" s="200"/>
      <c r="G90" s="200"/>
      <c r="H90" s="200"/>
      <c r="I90" s="200"/>
      <c r="J90" s="201"/>
      <c r="K90" s="202"/>
      <c r="L90" s="115"/>
    </row>
    <row r="91" spans="1:12" x14ac:dyDescent="0.35">
      <c r="A91" s="13">
        <v>89</v>
      </c>
      <c r="B91" s="209"/>
      <c r="C91" s="200"/>
      <c r="D91" s="200"/>
      <c r="E91" s="200"/>
      <c r="F91" s="200"/>
      <c r="G91" s="200"/>
      <c r="H91" s="200"/>
      <c r="I91" s="200"/>
      <c r="J91" s="201"/>
      <c r="K91" s="202"/>
      <c r="L91" s="115"/>
    </row>
    <row r="92" spans="1:12" x14ac:dyDescent="0.35">
      <c r="A92" s="13">
        <v>90</v>
      </c>
      <c r="B92" s="209"/>
      <c r="C92" s="200"/>
      <c r="D92" s="200"/>
      <c r="E92" s="200"/>
      <c r="F92" s="200"/>
      <c r="G92" s="200"/>
      <c r="H92" s="200"/>
      <c r="I92" s="200"/>
      <c r="J92" s="201"/>
      <c r="K92" s="202"/>
      <c r="L92" s="115"/>
    </row>
    <row r="93" spans="1:12" x14ac:dyDescent="0.35">
      <c r="A93" s="13">
        <v>91</v>
      </c>
      <c r="B93" s="209"/>
      <c r="C93" s="200"/>
      <c r="D93" s="200"/>
      <c r="E93" s="200"/>
      <c r="F93" s="200"/>
      <c r="G93" s="200"/>
      <c r="H93" s="200"/>
      <c r="I93" s="200"/>
      <c r="J93" s="201"/>
      <c r="K93" s="202"/>
      <c r="L93" s="115"/>
    </row>
    <row r="94" spans="1:12" x14ac:dyDescent="0.35">
      <c r="A94" s="13">
        <v>92</v>
      </c>
      <c r="B94" s="209"/>
      <c r="C94" s="200"/>
      <c r="D94" s="200"/>
      <c r="E94" s="200"/>
      <c r="F94" s="200"/>
      <c r="G94" s="200"/>
      <c r="H94" s="200"/>
      <c r="I94" s="200"/>
      <c r="J94" s="201"/>
      <c r="K94" s="202"/>
      <c r="L94" s="115"/>
    </row>
    <row r="95" spans="1:12" x14ac:dyDescent="0.35">
      <c r="A95" s="13">
        <v>93</v>
      </c>
      <c r="B95" s="209"/>
      <c r="C95" s="200"/>
      <c r="D95" s="200"/>
      <c r="E95" s="200"/>
      <c r="F95" s="200"/>
      <c r="G95" s="200"/>
      <c r="H95" s="200"/>
      <c r="I95" s="200"/>
      <c r="J95" s="201"/>
      <c r="K95" s="202"/>
      <c r="L95" s="115"/>
    </row>
    <row r="96" spans="1:12" x14ac:dyDescent="0.35">
      <c r="A96" s="13">
        <v>94</v>
      </c>
      <c r="B96" s="209"/>
      <c r="C96" s="200"/>
      <c r="D96" s="200"/>
      <c r="E96" s="200"/>
      <c r="F96" s="200"/>
      <c r="G96" s="200"/>
      <c r="H96" s="200"/>
      <c r="I96" s="200"/>
      <c r="J96" s="201"/>
      <c r="K96" s="202"/>
      <c r="L96" s="115"/>
    </row>
    <row r="97" spans="1:12" x14ac:dyDescent="0.35">
      <c r="A97" s="13">
        <v>95</v>
      </c>
      <c r="B97" s="209"/>
      <c r="C97" s="200"/>
      <c r="D97" s="200"/>
      <c r="E97" s="200"/>
      <c r="F97" s="200"/>
      <c r="G97" s="200"/>
      <c r="H97" s="200"/>
      <c r="I97" s="200"/>
      <c r="J97" s="201"/>
      <c r="K97" s="202"/>
      <c r="L97" s="115"/>
    </row>
    <row r="98" spans="1:12" x14ac:dyDescent="0.35">
      <c r="A98" s="13">
        <v>96</v>
      </c>
      <c r="B98" s="209"/>
      <c r="C98" s="200"/>
      <c r="D98" s="200"/>
      <c r="E98" s="200"/>
      <c r="F98" s="200"/>
      <c r="G98" s="200"/>
      <c r="H98" s="200"/>
      <c r="I98" s="200"/>
      <c r="J98" s="201"/>
      <c r="K98" s="202"/>
      <c r="L98" s="115"/>
    </row>
    <row r="99" spans="1:12" x14ac:dyDescent="0.35">
      <c r="A99" s="13">
        <v>97</v>
      </c>
      <c r="B99" s="209"/>
      <c r="C99" s="200"/>
      <c r="D99" s="200"/>
      <c r="E99" s="200"/>
      <c r="F99" s="200"/>
      <c r="G99" s="200"/>
      <c r="H99" s="200"/>
      <c r="I99" s="200"/>
      <c r="J99" s="201"/>
      <c r="K99" s="202"/>
      <c r="L99" s="115"/>
    </row>
    <row r="100" spans="1:12" x14ac:dyDescent="0.35">
      <c r="A100" s="13">
        <v>98</v>
      </c>
      <c r="B100" s="209"/>
      <c r="C100" s="200"/>
      <c r="D100" s="200"/>
      <c r="E100" s="200"/>
      <c r="F100" s="200"/>
      <c r="G100" s="200"/>
      <c r="H100" s="200"/>
      <c r="I100" s="200"/>
      <c r="J100" s="201"/>
      <c r="K100" s="202"/>
      <c r="L100" s="115"/>
    </row>
    <row r="101" spans="1:12" x14ac:dyDescent="0.35">
      <c r="A101" s="13">
        <v>99</v>
      </c>
      <c r="B101" s="209"/>
      <c r="C101" s="200"/>
      <c r="D101" s="200"/>
      <c r="E101" s="200"/>
      <c r="F101" s="200"/>
      <c r="G101" s="200"/>
      <c r="H101" s="200"/>
      <c r="I101" s="200"/>
      <c r="J101" s="201"/>
      <c r="K101" s="202"/>
      <c r="L101" s="115"/>
    </row>
    <row r="102" spans="1:12" x14ac:dyDescent="0.35">
      <c r="A102" s="13">
        <v>100</v>
      </c>
      <c r="B102" s="209"/>
      <c r="C102" s="200"/>
      <c r="D102" s="200"/>
      <c r="E102" s="200"/>
      <c r="F102" s="200"/>
      <c r="G102" s="200"/>
      <c r="H102" s="200"/>
      <c r="I102" s="200"/>
      <c r="J102" s="201"/>
      <c r="K102" s="202"/>
      <c r="L102" s="115"/>
    </row>
    <row r="103" spans="1:12" x14ac:dyDescent="0.35">
      <c r="A103" s="13">
        <v>101</v>
      </c>
      <c r="B103" s="209"/>
      <c r="C103" s="200"/>
      <c r="D103" s="200"/>
      <c r="E103" s="200"/>
      <c r="F103" s="200"/>
      <c r="G103" s="200"/>
      <c r="H103" s="200"/>
      <c r="I103" s="200"/>
      <c r="J103" s="201"/>
      <c r="K103" s="202"/>
      <c r="L103" s="115"/>
    </row>
    <row r="104" spans="1:12" x14ac:dyDescent="0.35">
      <c r="A104" s="13">
        <v>102</v>
      </c>
      <c r="B104" s="209"/>
      <c r="C104" s="200"/>
      <c r="D104" s="200"/>
      <c r="E104" s="200"/>
      <c r="F104" s="200"/>
      <c r="G104" s="200"/>
      <c r="H104" s="200"/>
      <c r="I104" s="200"/>
      <c r="J104" s="201"/>
      <c r="K104" s="202"/>
      <c r="L104" s="115"/>
    </row>
    <row r="105" spans="1:12" x14ac:dyDescent="0.35">
      <c r="A105" s="13">
        <v>103</v>
      </c>
      <c r="B105" s="209"/>
      <c r="C105" s="200"/>
      <c r="D105" s="200"/>
      <c r="E105" s="200"/>
      <c r="F105" s="200"/>
      <c r="G105" s="200"/>
      <c r="H105" s="200"/>
      <c r="I105" s="200"/>
      <c r="J105" s="201"/>
      <c r="K105" s="202"/>
      <c r="L105" s="115"/>
    </row>
    <row r="106" spans="1:12" x14ac:dyDescent="0.35">
      <c r="A106" s="13">
        <v>104</v>
      </c>
      <c r="B106" s="209"/>
      <c r="C106" s="200"/>
      <c r="D106" s="200"/>
      <c r="E106" s="200"/>
      <c r="F106" s="200"/>
      <c r="G106" s="200"/>
      <c r="H106" s="200"/>
      <c r="I106" s="200"/>
      <c r="J106" s="201"/>
      <c r="K106" s="202"/>
      <c r="L106" s="115"/>
    </row>
    <row r="107" spans="1:12" x14ac:dyDescent="0.35">
      <c r="A107" s="13">
        <v>105</v>
      </c>
      <c r="B107" s="209"/>
      <c r="C107" s="200"/>
      <c r="D107" s="200"/>
      <c r="E107" s="200"/>
      <c r="F107" s="200"/>
      <c r="G107" s="200"/>
      <c r="H107" s="200"/>
      <c r="I107" s="200"/>
      <c r="J107" s="201"/>
      <c r="K107" s="202"/>
      <c r="L107" s="115"/>
    </row>
    <row r="108" spans="1:12" x14ac:dyDescent="0.35">
      <c r="A108" s="13">
        <v>106</v>
      </c>
      <c r="B108" s="209"/>
      <c r="C108" s="200"/>
      <c r="D108" s="200"/>
      <c r="E108" s="200"/>
      <c r="F108" s="200"/>
      <c r="G108" s="200"/>
      <c r="H108" s="200"/>
      <c r="I108" s="200"/>
      <c r="J108" s="201"/>
      <c r="K108" s="202"/>
      <c r="L108" s="115"/>
    </row>
    <row r="109" spans="1:12" x14ac:dyDescent="0.35">
      <c r="A109" s="13">
        <v>107</v>
      </c>
      <c r="B109" s="209"/>
      <c r="C109" s="200"/>
      <c r="D109" s="200"/>
      <c r="E109" s="200"/>
      <c r="F109" s="200"/>
      <c r="G109" s="200"/>
      <c r="H109" s="200"/>
      <c r="I109" s="200"/>
      <c r="J109" s="201"/>
      <c r="K109" s="202"/>
      <c r="L109" s="115"/>
    </row>
    <row r="110" spans="1:12" x14ac:dyDescent="0.35">
      <c r="A110" s="13">
        <v>108</v>
      </c>
      <c r="B110" s="209"/>
      <c r="C110" s="200"/>
      <c r="D110" s="200"/>
      <c r="E110" s="200"/>
      <c r="F110" s="200"/>
      <c r="G110" s="200"/>
      <c r="H110" s="200"/>
      <c r="I110" s="200"/>
      <c r="J110" s="201"/>
      <c r="K110" s="202"/>
      <c r="L110" s="115"/>
    </row>
    <row r="111" spans="1:12" x14ac:dyDescent="0.35">
      <c r="A111" s="13">
        <v>109</v>
      </c>
      <c r="B111" s="209"/>
      <c r="C111" s="200"/>
      <c r="D111" s="200"/>
      <c r="E111" s="200"/>
      <c r="F111" s="200"/>
      <c r="G111" s="200"/>
      <c r="H111" s="200"/>
      <c r="I111" s="200"/>
      <c r="J111" s="201"/>
      <c r="K111" s="202"/>
      <c r="L111" s="115"/>
    </row>
    <row r="112" spans="1:12" x14ac:dyDescent="0.35">
      <c r="A112" s="13">
        <v>110</v>
      </c>
      <c r="B112" s="209"/>
      <c r="C112" s="200"/>
      <c r="D112" s="200"/>
      <c r="E112" s="200"/>
      <c r="F112" s="200"/>
      <c r="G112" s="200"/>
      <c r="H112" s="200"/>
      <c r="I112" s="200"/>
      <c r="J112" s="201"/>
      <c r="K112" s="202"/>
      <c r="L112" s="115"/>
    </row>
    <row r="113" spans="1:12" x14ac:dyDescent="0.35">
      <c r="A113" s="13">
        <v>111</v>
      </c>
      <c r="B113" s="209"/>
      <c r="C113" s="200"/>
      <c r="D113" s="200"/>
      <c r="E113" s="200"/>
      <c r="F113" s="200"/>
      <c r="G113" s="200"/>
      <c r="H113" s="200"/>
      <c r="I113" s="200"/>
      <c r="J113" s="201"/>
      <c r="K113" s="202"/>
      <c r="L113" s="115"/>
    </row>
    <row r="114" spans="1:12" x14ac:dyDescent="0.35">
      <c r="A114" s="13">
        <v>112</v>
      </c>
      <c r="B114" s="209"/>
      <c r="C114" s="200"/>
      <c r="D114" s="200"/>
      <c r="E114" s="200"/>
      <c r="F114" s="200"/>
      <c r="G114" s="200"/>
      <c r="H114" s="200"/>
      <c r="I114" s="200"/>
      <c r="J114" s="201"/>
      <c r="K114" s="202"/>
      <c r="L114" s="115"/>
    </row>
    <row r="115" spans="1:12" x14ac:dyDescent="0.35">
      <c r="A115" s="13">
        <v>113</v>
      </c>
      <c r="B115" s="209"/>
      <c r="C115" s="200"/>
      <c r="D115" s="200"/>
      <c r="E115" s="200"/>
      <c r="F115" s="200"/>
      <c r="G115" s="200"/>
      <c r="H115" s="200"/>
      <c r="I115" s="200"/>
      <c r="J115" s="201"/>
      <c r="K115" s="202"/>
      <c r="L115" s="115"/>
    </row>
    <row r="116" spans="1:12" x14ac:dyDescent="0.35">
      <c r="A116" s="13">
        <v>114</v>
      </c>
      <c r="B116" s="209"/>
      <c r="C116" s="200"/>
      <c r="D116" s="200"/>
      <c r="E116" s="200"/>
      <c r="F116" s="200"/>
      <c r="G116" s="200"/>
      <c r="H116" s="200"/>
      <c r="I116" s="200"/>
      <c r="J116" s="201"/>
      <c r="K116" s="202"/>
      <c r="L116" s="115"/>
    </row>
    <row r="117" spans="1:12" x14ac:dyDescent="0.35">
      <c r="A117" s="13">
        <v>115</v>
      </c>
      <c r="B117" s="209"/>
      <c r="C117" s="200"/>
      <c r="D117" s="200"/>
      <c r="E117" s="200"/>
      <c r="F117" s="200"/>
      <c r="G117" s="200"/>
      <c r="H117" s="200"/>
      <c r="I117" s="200"/>
      <c r="J117" s="201"/>
      <c r="K117" s="202"/>
      <c r="L117" s="115"/>
    </row>
    <row r="118" spans="1:12" x14ac:dyDescent="0.35">
      <c r="A118" s="13">
        <v>116</v>
      </c>
      <c r="B118" s="209"/>
      <c r="C118" s="200"/>
      <c r="D118" s="200"/>
      <c r="E118" s="200"/>
      <c r="F118" s="200"/>
      <c r="G118" s="200"/>
      <c r="H118" s="200"/>
      <c r="I118" s="200"/>
      <c r="J118" s="201"/>
      <c r="K118" s="202"/>
      <c r="L118" s="115"/>
    </row>
    <row r="119" spans="1:12" x14ac:dyDescent="0.35">
      <c r="A119" s="13">
        <v>117</v>
      </c>
      <c r="B119" s="209"/>
      <c r="C119" s="200"/>
      <c r="D119" s="200"/>
      <c r="E119" s="200"/>
      <c r="F119" s="200"/>
      <c r="G119" s="200"/>
      <c r="H119" s="200"/>
      <c r="I119" s="200"/>
      <c r="J119" s="201"/>
      <c r="K119" s="202"/>
      <c r="L119" s="115"/>
    </row>
    <row r="120" spans="1:12" x14ac:dyDescent="0.35">
      <c r="A120" s="13">
        <v>118</v>
      </c>
      <c r="B120" s="209"/>
      <c r="C120" s="200"/>
      <c r="D120" s="200"/>
      <c r="E120" s="200"/>
      <c r="F120" s="200"/>
      <c r="G120" s="200"/>
      <c r="H120" s="200"/>
      <c r="I120" s="200"/>
      <c r="J120" s="201"/>
      <c r="K120" s="202"/>
      <c r="L120" s="115"/>
    </row>
    <row r="121" spans="1:12" x14ac:dyDescent="0.35">
      <c r="A121" s="13">
        <v>119</v>
      </c>
      <c r="B121" s="209"/>
      <c r="C121" s="200"/>
      <c r="D121" s="200"/>
      <c r="E121" s="200"/>
      <c r="F121" s="200"/>
      <c r="G121" s="200"/>
      <c r="H121" s="200"/>
      <c r="I121" s="200"/>
      <c r="J121" s="201"/>
      <c r="K121" s="202"/>
      <c r="L121" s="115"/>
    </row>
    <row r="122" spans="1:12" x14ac:dyDescent="0.35">
      <c r="A122" s="13">
        <v>120</v>
      </c>
      <c r="B122" s="209"/>
      <c r="C122" s="200"/>
      <c r="D122" s="200"/>
      <c r="E122" s="200"/>
      <c r="F122" s="200"/>
      <c r="G122" s="200"/>
      <c r="H122" s="200"/>
      <c r="I122" s="200"/>
      <c r="J122" s="201"/>
      <c r="K122" s="202"/>
      <c r="L122" s="115"/>
    </row>
    <row r="123" spans="1:12" x14ac:dyDescent="0.35">
      <c r="A123" s="13">
        <v>121</v>
      </c>
      <c r="B123" s="209"/>
      <c r="C123" s="200"/>
      <c r="D123" s="200"/>
      <c r="E123" s="200"/>
      <c r="F123" s="200"/>
      <c r="G123" s="200"/>
      <c r="H123" s="200"/>
      <c r="I123" s="200"/>
      <c r="J123" s="201"/>
      <c r="K123" s="202"/>
      <c r="L123" s="115"/>
    </row>
    <row r="124" spans="1:12" x14ac:dyDescent="0.35">
      <c r="A124" s="13">
        <v>122</v>
      </c>
      <c r="B124" s="209"/>
      <c r="C124" s="200"/>
      <c r="D124" s="200"/>
      <c r="E124" s="200"/>
      <c r="F124" s="200"/>
      <c r="G124" s="200"/>
      <c r="H124" s="200"/>
      <c r="I124" s="200"/>
      <c r="J124" s="201"/>
      <c r="K124" s="202"/>
      <c r="L124" s="115"/>
    </row>
    <row r="125" spans="1:12" x14ac:dyDescent="0.35">
      <c r="A125" s="13">
        <v>123</v>
      </c>
      <c r="B125" s="209"/>
      <c r="C125" s="200"/>
      <c r="D125" s="200"/>
      <c r="E125" s="200"/>
      <c r="F125" s="200"/>
      <c r="G125" s="200"/>
      <c r="H125" s="200"/>
      <c r="I125" s="200"/>
      <c r="J125" s="201"/>
      <c r="K125" s="202"/>
      <c r="L125" s="115"/>
    </row>
    <row r="126" spans="1:12" x14ac:dyDescent="0.35">
      <c r="A126" s="13">
        <v>124</v>
      </c>
      <c r="B126" s="209"/>
      <c r="C126" s="200"/>
      <c r="D126" s="200"/>
      <c r="E126" s="200"/>
      <c r="F126" s="200"/>
      <c r="G126" s="200"/>
      <c r="H126" s="200"/>
      <c r="I126" s="200"/>
      <c r="J126" s="201"/>
      <c r="K126" s="202"/>
      <c r="L126" s="115"/>
    </row>
    <row r="127" spans="1:12" x14ac:dyDescent="0.35">
      <c r="A127" s="13">
        <v>125</v>
      </c>
      <c r="B127" s="209"/>
      <c r="C127" s="200"/>
      <c r="D127" s="200"/>
      <c r="E127" s="200"/>
      <c r="F127" s="200"/>
      <c r="G127" s="200"/>
      <c r="H127" s="200"/>
      <c r="I127" s="200"/>
      <c r="J127" s="201"/>
      <c r="K127" s="202"/>
      <c r="L127" s="115"/>
    </row>
    <row r="128" spans="1:12" x14ac:dyDescent="0.35">
      <c r="A128" s="13">
        <v>126</v>
      </c>
      <c r="B128" s="209"/>
      <c r="C128" s="200"/>
      <c r="D128" s="200"/>
      <c r="E128" s="200"/>
      <c r="F128" s="200"/>
      <c r="G128" s="200"/>
      <c r="H128" s="200"/>
      <c r="I128" s="200"/>
      <c r="J128" s="201"/>
      <c r="K128" s="202"/>
      <c r="L128" s="115"/>
    </row>
    <row r="129" spans="1:12" x14ac:dyDescent="0.35">
      <c r="A129" s="13">
        <v>127</v>
      </c>
      <c r="B129" s="209"/>
      <c r="C129" s="200"/>
      <c r="D129" s="200"/>
      <c r="E129" s="200"/>
      <c r="F129" s="200"/>
      <c r="G129" s="200"/>
      <c r="H129" s="200"/>
      <c r="I129" s="200"/>
      <c r="J129" s="201"/>
      <c r="K129" s="202"/>
      <c r="L129" s="115"/>
    </row>
    <row r="130" spans="1:12" x14ac:dyDescent="0.35">
      <c r="A130" s="13">
        <v>128</v>
      </c>
      <c r="B130" s="209"/>
      <c r="C130" s="200"/>
      <c r="D130" s="200"/>
      <c r="E130" s="200"/>
      <c r="F130" s="200"/>
      <c r="G130" s="200"/>
      <c r="H130" s="200"/>
      <c r="I130" s="200"/>
      <c r="J130" s="201"/>
      <c r="K130" s="202"/>
      <c r="L130" s="115"/>
    </row>
    <row r="131" spans="1:12" x14ac:dyDescent="0.35">
      <c r="A131" s="13">
        <v>129</v>
      </c>
      <c r="B131" s="209"/>
      <c r="C131" s="200"/>
      <c r="D131" s="200"/>
      <c r="E131" s="200"/>
      <c r="F131" s="200"/>
      <c r="G131" s="200"/>
      <c r="H131" s="200"/>
      <c r="I131" s="200"/>
      <c r="J131" s="201"/>
      <c r="K131" s="202"/>
      <c r="L131" s="115"/>
    </row>
    <row r="132" spans="1:12" x14ac:dyDescent="0.35">
      <c r="A132" s="13">
        <v>130</v>
      </c>
      <c r="B132" s="209"/>
      <c r="C132" s="200"/>
      <c r="D132" s="200"/>
      <c r="E132" s="200"/>
      <c r="F132" s="200"/>
      <c r="G132" s="200"/>
      <c r="H132" s="200"/>
      <c r="I132" s="200"/>
      <c r="J132" s="201"/>
      <c r="K132" s="202"/>
      <c r="L132" s="115"/>
    </row>
    <row r="133" spans="1:12" x14ac:dyDescent="0.35">
      <c r="A133" s="13">
        <v>131</v>
      </c>
      <c r="B133" s="209"/>
      <c r="C133" s="200"/>
      <c r="D133" s="200"/>
      <c r="E133" s="200"/>
      <c r="F133" s="200"/>
      <c r="G133" s="200"/>
      <c r="H133" s="200"/>
      <c r="I133" s="200"/>
      <c r="J133" s="201"/>
      <c r="K133" s="202"/>
      <c r="L133" s="115"/>
    </row>
    <row r="134" spans="1:12" x14ac:dyDescent="0.35">
      <c r="A134" s="13">
        <v>132</v>
      </c>
      <c r="B134" s="209"/>
      <c r="C134" s="200"/>
      <c r="D134" s="200"/>
      <c r="E134" s="200"/>
      <c r="F134" s="200"/>
      <c r="G134" s="200"/>
      <c r="H134" s="200"/>
      <c r="I134" s="200"/>
      <c r="J134" s="201"/>
      <c r="K134" s="202"/>
      <c r="L134" s="115"/>
    </row>
    <row r="135" spans="1:12" x14ac:dyDescent="0.35">
      <c r="A135" s="13">
        <v>133</v>
      </c>
      <c r="B135" s="209"/>
      <c r="C135" s="200"/>
      <c r="D135" s="200"/>
      <c r="E135" s="200"/>
      <c r="F135" s="200"/>
      <c r="G135" s="200"/>
      <c r="H135" s="200"/>
      <c r="I135" s="200"/>
      <c r="J135" s="201"/>
      <c r="K135" s="202"/>
      <c r="L135" s="115"/>
    </row>
    <row r="136" spans="1:12" x14ac:dyDescent="0.35">
      <c r="A136" s="13">
        <v>134</v>
      </c>
      <c r="B136" s="209"/>
      <c r="C136" s="200"/>
      <c r="D136" s="200"/>
      <c r="E136" s="200"/>
      <c r="F136" s="200"/>
      <c r="G136" s="200"/>
      <c r="H136" s="200"/>
      <c r="I136" s="200"/>
      <c r="J136" s="201"/>
      <c r="K136" s="202"/>
      <c r="L136" s="115"/>
    </row>
    <row r="137" spans="1:12" x14ac:dyDescent="0.35">
      <c r="A137" s="13">
        <v>135</v>
      </c>
      <c r="B137" s="209"/>
      <c r="C137" s="200"/>
      <c r="D137" s="200"/>
      <c r="E137" s="200"/>
      <c r="F137" s="200"/>
      <c r="G137" s="200"/>
      <c r="H137" s="200"/>
      <c r="I137" s="200"/>
      <c r="J137" s="201"/>
      <c r="K137" s="202"/>
      <c r="L137" s="115"/>
    </row>
    <row r="138" spans="1:12" x14ac:dyDescent="0.35">
      <c r="A138" s="13">
        <v>136</v>
      </c>
      <c r="B138" s="209"/>
      <c r="C138" s="200"/>
      <c r="D138" s="200"/>
      <c r="E138" s="200"/>
      <c r="F138" s="200"/>
      <c r="G138" s="200"/>
      <c r="H138" s="200"/>
      <c r="I138" s="200"/>
      <c r="J138" s="201"/>
      <c r="K138" s="202"/>
      <c r="L138" s="115"/>
    </row>
    <row r="139" spans="1:12" x14ac:dyDescent="0.35">
      <c r="A139" s="13">
        <v>137</v>
      </c>
      <c r="B139" s="209"/>
      <c r="C139" s="200"/>
      <c r="D139" s="200"/>
      <c r="E139" s="200"/>
      <c r="F139" s="200"/>
      <c r="G139" s="200"/>
      <c r="H139" s="200"/>
      <c r="I139" s="200"/>
      <c r="J139" s="201"/>
      <c r="K139" s="202"/>
      <c r="L139" s="115"/>
    </row>
    <row r="140" spans="1:12" x14ac:dyDescent="0.35">
      <c r="A140" s="13">
        <v>138</v>
      </c>
      <c r="B140" s="209"/>
      <c r="C140" s="200"/>
      <c r="D140" s="200"/>
      <c r="E140" s="200"/>
      <c r="F140" s="200"/>
      <c r="G140" s="200"/>
      <c r="H140" s="200"/>
      <c r="I140" s="200"/>
      <c r="J140" s="201"/>
      <c r="K140" s="202"/>
      <c r="L140" s="115"/>
    </row>
    <row r="141" spans="1:12" x14ac:dyDescent="0.35">
      <c r="A141" s="13">
        <v>139</v>
      </c>
      <c r="B141" s="209"/>
      <c r="C141" s="200"/>
      <c r="D141" s="200"/>
      <c r="E141" s="200"/>
      <c r="F141" s="200"/>
      <c r="G141" s="200"/>
      <c r="H141" s="200"/>
      <c r="I141" s="200"/>
      <c r="J141" s="201"/>
      <c r="K141" s="202"/>
      <c r="L141" s="115"/>
    </row>
    <row r="142" spans="1:12" x14ac:dyDescent="0.35">
      <c r="A142" s="13">
        <v>140</v>
      </c>
      <c r="B142" s="209"/>
      <c r="C142" s="200"/>
      <c r="D142" s="200"/>
      <c r="E142" s="200"/>
      <c r="F142" s="200"/>
      <c r="G142" s="200"/>
      <c r="H142" s="200"/>
      <c r="I142" s="200"/>
      <c r="J142" s="201"/>
      <c r="K142" s="202"/>
      <c r="L142" s="115"/>
    </row>
    <row r="143" spans="1:12" x14ac:dyDescent="0.35">
      <c r="A143" s="13">
        <v>141</v>
      </c>
      <c r="B143" s="209"/>
      <c r="C143" s="200"/>
      <c r="D143" s="200"/>
      <c r="E143" s="200"/>
      <c r="F143" s="200"/>
      <c r="G143" s="200"/>
      <c r="H143" s="200"/>
      <c r="I143" s="200"/>
      <c r="J143" s="201"/>
      <c r="K143" s="202"/>
      <c r="L143" s="115"/>
    </row>
    <row r="144" spans="1:12" x14ac:dyDescent="0.35">
      <c r="A144" s="13">
        <v>142</v>
      </c>
      <c r="B144" s="209"/>
      <c r="C144" s="200"/>
      <c r="D144" s="200"/>
      <c r="E144" s="200"/>
      <c r="F144" s="200"/>
      <c r="G144" s="200"/>
      <c r="H144" s="200"/>
      <c r="I144" s="200"/>
      <c r="J144" s="201"/>
      <c r="K144" s="202"/>
      <c r="L144" s="115"/>
    </row>
    <row r="145" spans="1:12" x14ac:dyDescent="0.35">
      <c r="A145" s="13">
        <v>143</v>
      </c>
      <c r="B145" s="209"/>
      <c r="C145" s="200"/>
      <c r="D145" s="200"/>
      <c r="E145" s="200"/>
      <c r="F145" s="200"/>
      <c r="G145" s="200"/>
      <c r="H145" s="200"/>
      <c r="I145" s="200"/>
      <c r="J145" s="201"/>
      <c r="K145" s="202"/>
      <c r="L145" s="115"/>
    </row>
    <row r="146" spans="1:12" x14ac:dyDescent="0.35">
      <c r="A146" s="13">
        <v>144</v>
      </c>
      <c r="B146" s="209"/>
      <c r="C146" s="200"/>
      <c r="D146" s="200"/>
      <c r="E146" s="200"/>
      <c r="F146" s="200"/>
      <c r="G146" s="200"/>
      <c r="H146" s="200"/>
      <c r="I146" s="200"/>
      <c r="J146" s="201"/>
      <c r="K146" s="202"/>
      <c r="L146" s="115"/>
    </row>
    <row r="147" spans="1:12" x14ac:dyDescent="0.35">
      <c r="A147" s="13">
        <v>145</v>
      </c>
      <c r="B147" s="209"/>
      <c r="C147" s="200"/>
      <c r="D147" s="200"/>
      <c r="E147" s="200"/>
      <c r="F147" s="200"/>
      <c r="G147" s="200"/>
      <c r="H147" s="200"/>
      <c r="I147" s="200"/>
      <c r="J147" s="201"/>
      <c r="K147" s="202"/>
      <c r="L147" s="115"/>
    </row>
    <row r="148" spans="1:12" x14ac:dyDescent="0.35">
      <c r="A148" s="13">
        <v>146</v>
      </c>
      <c r="B148" s="209"/>
      <c r="C148" s="200"/>
      <c r="D148" s="200"/>
      <c r="E148" s="200"/>
      <c r="F148" s="200"/>
      <c r="G148" s="200"/>
      <c r="H148" s="200"/>
      <c r="I148" s="200"/>
      <c r="J148" s="201"/>
      <c r="K148" s="202"/>
      <c r="L148" s="115"/>
    </row>
    <row r="149" spans="1:12" x14ac:dyDescent="0.35">
      <c r="A149" s="13">
        <v>147</v>
      </c>
      <c r="B149" s="209"/>
      <c r="C149" s="200"/>
      <c r="D149" s="200"/>
      <c r="E149" s="200"/>
      <c r="F149" s="200"/>
      <c r="G149" s="200"/>
      <c r="H149" s="200"/>
      <c r="I149" s="200"/>
      <c r="J149" s="201"/>
      <c r="K149" s="202"/>
      <c r="L149" s="115"/>
    </row>
    <row r="150" spans="1:12" x14ac:dyDescent="0.35">
      <c r="A150" s="13">
        <v>148</v>
      </c>
      <c r="B150" s="209"/>
      <c r="C150" s="200"/>
      <c r="D150" s="200"/>
      <c r="E150" s="200"/>
      <c r="F150" s="200"/>
      <c r="G150" s="200"/>
      <c r="H150" s="200"/>
      <c r="I150" s="200"/>
      <c r="J150" s="201"/>
      <c r="K150" s="202"/>
      <c r="L150" s="115"/>
    </row>
    <row r="151" spans="1:12" x14ac:dyDescent="0.35">
      <c r="A151" s="13">
        <v>149</v>
      </c>
      <c r="B151" s="209"/>
      <c r="C151" s="200"/>
      <c r="D151" s="200"/>
      <c r="E151" s="200"/>
      <c r="F151" s="200"/>
      <c r="G151" s="200"/>
      <c r="H151" s="200"/>
      <c r="I151" s="200"/>
      <c r="J151" s="201"/>
      <c r="K151" s="202"/>
      <c r="L151" s="115"/>
    </row>
    <row r="152" spans="1:12" x14ac:dyDescent="0.35">
      <c r="A152" s="13">
        <v>150</v>
      </c>
      <c r="B152" s="209"/>
      <c r="C152" s="200"/>
      <c r="D152" s="200"/>
      <c r="E152" s="200"/>
      <c r="F152" s="200"/>
      <c r="G152" s="200"/>
      <c r="H152" s="200"/>
      <c r="I152" s="200"/>
      <c r="J152" s="201"/>
      <c r="K152" s="202"/>
      <c r="L152" s="115"/>
    </row>
    <row r="153" spans="1:12" x14ac:dyDescent="0.35">
      <c r="A153" s="13">
        <v>151</v>
      </c>
      <c r="B153" s="209"/>
      <c r="C153" s="200"/>
      <c r="D153" s="200"/>
      <c r="E153" s="200"/>
      <c r="F153" s="200"/>
      <c r="G153" s="200"/>
      <c r="H153" s="200"/>
      <c r="I153" s="200"/>
      <c r="J153" s="201"/>
      <c r="K153" s="202"/>
      <c r="L153" s="115"/>
    </row>
    <row r="154" spans="1:12" x14ac:dyDescent="0.35">
      <c r="A154" s="13">
        <v>152</v>
      </c>
      <c r="B154" s="209"/>
      <c r="C154" s="200"/>
      <c r="D154" s="200"/>
      <c r="E154" s="200"/>
      <c r="F154" s="200"/>
      <c r="G154" s="200"/>
      <c r="H154" s="200"/>
      <c r="I154" s="200"/>
      <c r="J154" s="201"/>
      <c r="K154" s="202"/>
      <c r="L154" s="115"/>
    </row>
    <row r="155" spans="1:12" x14ac:dyDescent="0.35">
      <c r="A155" s="13">
        <v>153</v>
      </c>
      <c r="B155" s="209"/>
      <c r="C155" s="200"/>
      <c r="D155" s="200"/>
      <c r="E155" s="200"/>
      <c r="F155" s="200"/>
      <c r="G155" s="200"/>
      <c r="H155" s="200"/>
      <c r="I155" s="200"/>
      <c r="J155" s="201"/>
      <c r="K155" s="202"/>
      <c r="L155" s="115"/>
    </row>
    <row r="156" spans="1:12" x14ac:dyDescent="0.35">
      <c r="A156" s="13">
        <v>154</v>
      </c>
      <c r="B156" s="209"/>
      <c r="C156" s="200"/>
      <c r="D156" s="200"/>
      <c r="E156" s="200"/>
      <c r="F156" s="200"/>
      <c r="G156" s="200"/>
      <c r="H156" s="200"/>
      <c r="I156" s="200"/>
      <c r="J156" s="201"/>
      <c r="K156" s="202"/>
      <c r="L156" s="115"/>
    </row>
    <row r="157" spans="1:12" x14ac:dyDescent="0.35">
      <c r="A157" s="13">
        <v>155</v>
      </c>
      <c r="B157" s="209"/>
      <c r="C157" s="200"/>
      <c r="D157" s="200"/>
      <c r="E157" s="200"/>
      <c r="F157" s="200"/>
      <c r="G157" s="200"/>
      <c r="H157" s="200"/>
      <c r="I157" s="200"/>
      <c r="J157" s="201"/>
      <c r="K157" s="202"/>
      <c r="L157" s="115"/>
    </row>
    <row r="158" spans="1:12" x14ac:dyDescent="0.35">
      <c r="A158" s="13">
        <v>156</v>
      </c>
      <c r="B158" s="209"/>
      <c r="C158" s="200"/>
      <c r="D158" s="200"/>
      <c r="E158" s="200"/>
      <c r="F158" s="200"/>
      <c r="G158" s="200"/>
      <c r="H158" s="200"/>
      <c r="I158" s="200"/>
      <c r="J158" s="201"/>
      <c r="K158" s="202"/>
      <c r="L158" s="115"/>
    </row>
    <row r="159" spans="1:12" x14ac:dyDescent="0.35">
      <c r="A159" s="13">
        <v>157</v>
      </c>
      <c r="B159" s="209"/>
      <c r="C159" s="200"/>
      <c r="D159" s="200"/>
      <c r="E159" s="200"/>
      <c r="F159" s="200"/>
      <c r="G159" s="200"/>
      <c r="H159" s="200"/>
      <c r="I159" s="200"/>
      <c r="J159" s="201"/>
      <c r="K159" s="202"/>
      <c r="L159" s="115"/>
    </row>
    <row r="160" spans="1:12" x14ac:dyDescent="0.35">
      <c r="A160" s="13">
        <v>158</v>
      </c>
      <c r="B160" s="209"/>
      <c r="C160" s="200"/>
      <c r="D160" s="200"/>
      <c r="E160" s="200"/>
      <c r="F160" s="200"/>
      <c r="G160" s="200"/>
      <c r="H160" s="200"/>
      <c r="I160" s="200"/>
      <c r="J160" s="201"/>
      <c r="K160" s="202"/>
      <c r="L160" s="115"/>
    </row>
    <row r="161" spans="1:12" x14ac:dyDescent="0.35">
      <c r="A161" s="13">
        <v>159</v>
      </c>
      <c r="B161" s="209"/>
      <c r="C161" s="200"/>
      <c r="D161" s="200"/>
      <c r="E161" s="200"/>
      <c r="F161" s="200"/>
      <c r="G161" s="200"/>
      <c r="H161" s="200"/>
      <c r="I161" s="200"/>
      <c r="J161" s="201"/>
      <c r="K161" s="202"/>
      <c r="L161" s="115"/>
    </row>
    <row r="162" spans="1:12" x14ac:dyDescent="0.35">
      <c r="A162" s="13">
        <v>160</v>
      </c>
      <c r="B162" s="209"/>
      <c r="C162" s="200"/>
      <c r="D162" s="200"/>
      <c r="E162" s="200"/>
      <c r="F162" s="200"/>
      <c r="G162" s="200"/>
      <c r="H162" s="200"/>
      <c r="I162" s="200"/>
      <c r="J162" s="201"/>
      <c r="K162" s="202"/>
      <c r="L162" s="115"/>
    </row>
    <row r="163" spans="1:12" x14ac:dyDescent="0.35">
      <c r="A163" s="13">
        <v>161</v>
      </c>
      <c r="B163" s="209"/>
      <c r="C163" s="200"/>
      <c r="D163" s="200"/>
      <c r="E163" s="200"/>
      <c r="F163" s="200"/>
      <c r="G163" s="200"/>
      <c r="H163" s="200"/>
      <c r="I163" s="200"/>
      <c r="J163" s="201"/>
      <c r="K163" s="202"/>
      <c r="L163" s="115"/>
    </row>
    <row r="164" spans="1:12" x14ac:dyDescent="0.35">
      <c r="A164" s="13">
        <v>162</v>
      </c>
      <c r="B164" s="209"/>
      <c r="C164" s="200"/>
      <c r="D164" s="200"/>
      <c r="E164" s="200"/>
      <c r="F164" s="200"/>
      <c r="G164" s="200"/>
      <c r="H164" s="200"/>
      <c r="I164" s="200"/>
      <c r="J164" s="201"/>
      <c r="K164" s="202"/>
      <c r="L164" s="115"/>
    </row>
    <row r="165" spans="1:12" x14ac:dyDescent="0.35">
      <c r="A165" s="13">
        <v>163</v>
      </c>
      <c r="B165" s="209"/>
      <c r="C165" s="200"/>
      <c r="D165" s="200"/>
      <c r="E165" s="200"/>
      <c r="F165" s="200"/>
      <c r="G165" s="200"/>
      <c r="H165" s="200"/>
      <c r="I165" s="200"/>
      <c r="J165" s="201"/>
      <c r="K165" s="202"/>
      <c r="L165" s="115"/>
    </row>
    <row r="166" spans="1:12" x14ac:dyDescent="0.35">
      <c r="A166" s="13">
        <v>164</v>
      </c>
      <c r="B166" s="209"/>
      <c r="C166" s="200"/>
      <c r="D166" s="200"/>
      <c r="E166" s="200"/>
      <c r="F166" s="200"/>
      <c r="G166" s="200"/>
      <c r="H166" s="200"/>
      <c r="I166" s="200"/>
      <c r="J166" s="201"/>
      <c r="K166" s="202"/>
      <c r="L166" s="115"/>
    </row>
    <row r="167" spans="1:12" x14ac:dyDescent="0.35">
      <c r="A167" s="13">
        <v>165</v>
      </c>
      <c r="B167" s="209"/>
      <c r="C167" s="200"/>
      <c r="D167" s="200"/>
      <c r="E167" s="200"/>
      <c r="F167" s="200"/>
      <c r="G167" s="200"/>
      <c r="H167" s="200"/>
      <c r="I167" s="200"/>
      <c r="J167" s="201"/>
      <c r="K167" s="202"/>
      <c r="L167" s="115"/>
    </row>
    <row r="168" spans="1:12" x14ac:dyDescent="0.35">
      <c r="A168" s="13">
        <v>166</v>
      </c>
      <c r="B168" s="209"/>
      <c r="C168" s="200"/>
      <c r="D168" s="200"/>
      <c r="E168" s="200"/>
      <c r="F168" s="200"/>
      <c r="G168" s="200"/>
      <c r="H168" s="200"/>
      <c r="I168" s="200"/>
      <c r="J168" s="201"/>
      <c r="K168" s="202"/>
      <c r="L168" s="115"/>
    </row>
    <row r="169" spans="1:12" x14ac:dyDescent="0.35">
      <c r="A169" s="13">
        <v>167</v>
      </c>
      <c r="B169" s="209"/>
      <c r="C169" s="200"/>
      <c r="D169" s="200"/>
      <c r="E169" s="200"/>
      <c r="F169" s="200"/>
      <c r="G169" s="200"/>
      <c r="H169" s="200"/>
      <c r="I169" s="200"/>
      <c r="J169" s="201"/>
      <c r="K169" s="202"/>
      <c r="L169" s="115"/>
    </row>
    <row r="170" spans="1:12" x14ac:dyDescent="0.35">
      <c r="A170" s="13">
        <v>168</v>
      </c>
      <c r="B170" s="209"/>
      <c r="C170" s="200"/>
      <c r="D170" s="200"/>
      <c r="E170" s="200"/>
      <c r="F170" s="200"/>
      <c r="G170" s="200"/>
      <c r="H170" s="200"/>
      <c r="I170" s="200"/>
      <c r="J170" s="201"/>
      <c r="K170" s="202"/>
      <c r="L170" s="115"/>
    </row>
    <row r="171" spans="1:12" x14ac:dyDescent="0.35">
      <c r="A171" s="13">
        <v>169</v>
      </c>
      <c r="B171" s="209"/>
      <c r="C171" s="200"/>
      <c r="D171" s="200"/>
      <c r="E171" s="200"/>
      <c r="F171" s="200"/>
      <c r="G171" s="200"/>
      <c r="H171" s="200"/>
      <c r="I171" s="200"/>
      <c r="J171" s="201"/>
      <c r="K171" s="202"/>
      <c r="L171" s="115"/>
    </row>
    <row r="172" spans="1:12" x14ac:dyDescent="0.35">
      <c r="A172" s="13">
        <v>170</v>
      </c>
      <c r="B172" s="209"/>
      <c r="C172" s="200"/>
      <c r="D172" s="200"/>
      <c r="E172" s="200"/>
      <c r="F172" s="200"/>
      <c r="G172" s="200"/>
      <c r="H172" s="200"/>
      <c r="I172" s="200"/>
      <c r="J172" s="201"/>
      <c r="K172" s="202"/>
      <c r="L172" s="115"/>
    </row>
    <row r="173" spans="1:12" x14ac:dyDescent="0.35">
      <c r="A173" s="13">
        <v>171</v>
      </c>
      <c r="B173" s="209"/>
      <c r="C173" s="200"/>
      <c r="D173" s="200"/>
      <c r="E173" s="200"/>
      <c r="F173" s="200"/>
      <c r="G173" s="200"/>
      <c r="H173" s="200"/>
      <c r="I173" s="200"/>
      <c r="J173" s="201"/>
      <c r="K173" s="202"/>
      <c r="L173" s="115"/>
    </row>
    <row r="174" spans="1:12" x14ac:dyDescent="0.35">
      <c r="A174" s="13">
        <v>172</v>
      </c>
      <c r="B174" s="209"/>
      <c r="C174" s="200"/>
      <c r="D174" s="200"/>
      <c r="E174" s="200"/>
      <c r="F174" s="200"/>
      <c r="G174" s="200"/>
      <c r="H174" s="200"/>
      <c r="I174" s="200"/>
      <c r="J174" s="201"/>
      <c r="K174" s="202"/>
      <c r="L174" s="115"/>
    </row>
    <row r="175" spans="1:12" x14ac:dyDescent="0.35">
      <c r="A175" s="13">
        <v>173</v>
      </c>
      <c r="B175" s="209"/>
      <c r="C175" s="200"/>
      <c r="D175" s="200"/>
      <c r="E175" s="200"/>
      <c r="F175" s="200"/>
      <c r="G175" s="200"/>
      <c r="H175" s="200"/>
      <c r="I175" s="200"/>
      <c r="J175" s="201"/>
      <c r="K175" s="202"/>
      <c r="L175" s="115"/>
    </row>
    <row r="176" spans="1:12" x14ac:dyDescent="0.35">
      <c r="A176" s="13">
        <v>174</v>
      </c>
      <c r="B176" s="209"/>
      <c r="C176" s="200"/>
      <c r="D176" s="200"/>
      <c r="E176" s="200"/>
      <c r="F176" s="200"/>
      <c r="G176" s="200"/>
      <c r="H176" s="200"/>
      <c r="I176" s="200"/>
      <c r="J176" s="201"/>
      <c r="K176" s="202"/>
      <c r="L176" s="115"/>
    </row>
    <row r="177" spans="1:12" x14ac:dyDescent="0.35">
      <c r="A177" s="13">
        <v>175</v>
      </c>
      <c r="B177" s="209"/>
      <c r="C177" s="200"/>
      <c r="D177" s="200"/>
      <c r="E177" s="200"/>
      <c r="F177" s="200"/>
      <c r="G177" s="200"/>
      <c r="H177" s="200"/>
      <c r="I177" s="200"/>
      <c r="J177" s="201"/>
      <c r="K177" s="202"/>
      <c r="L177" s="115"/>
    </row>
    <row r="178" spans="1:12" x14ac:dyDescent="0.35">
      <c r="A178" s="13">
        <v>176</v>
      </c>
      <c r="B178" s="209"/>
      <c r="C178" s="200"/>
      <c r="D178" s="200"/>
      <c r="E178" s="200"/>
      <c r="F178" s="200"/>
      <c r="G178" s="200"/>
      <c r="H178" s="200"/>
      <c r="I178" s="200"/>
      <c r="J178" s="201"/>
      <c r="K178" s="202"/>
      <c r="L178" s="115"/>
    </row>
    <row r="179" spans="1:12" x14ac:dyDescent="0.35">
      <c r="A179" s="13">
        <v>177</v>
      </c>
      <c r="B179" s="209"/>
      <c r="C179" s="200"/>
      <c r="D179" s="200"/>
      <c r="E179" s="200"/>
      <c r="F179" s="200"/>
      <c r="G179" s="200"/>
      <c r="H179" s="200"/>
      <c r="I179" s="200"/>
      <c r="J179" s="201"/>
      <c r="K179" s="202"/>
      <c r="L179" s="115"/>
    </row>
    <row r="180" spans="1:12" x14ac:dyDescent="0.35">
      <c r="A180" s="13">
        <v>178</v>
      </c>
      <c r="B180" s="209"/>
      <c r="C180" s="200"/>
      <c r="D180" s="200"/>
      <c r="E180" s="200"/>
      <c r="F180" s="200"/>
      <c r="G180" s="200"/>
      <c r="H180" s="200"/>
      <c r="I180" s="200"/>
      <c r="J180" s="201"/>
      <c r="K180" s="202"/>
      <c r="L180" s="115"/>
    </row>
    <row r="181" spans="1:12" x14ac:dyDescent="0.35">
      <c r="A181" s="13">
        <v>179</v>
      </c>
      <c r="B181" s="209"/>
      <c r="C181" s="200"/>
      <c r="D181" s="200"/>
      <c r="E181" s="200"/>
      <c r="F181" s="200"/>
      <c r="G181" s="200"/>
      <c r="H181" s="200"/>
      <c r="I181" s="200"/>
      <c r="J181" s="201"/>
      <c r="K181" s="202"/>
      <c r="L181" s="115"/>
    </row>
    <row r="182" spans="1:12" x14ac:dyDescent="0.35">
      <c r="A182" s="13">
        <v>180</v>
      </c>
      <c r="B182" s="209"/>
      <c r="C182" s="200"/>
      <c r="D182" s="200"/>
      <c r="E182" s="200"/>
      <c r="F182" s="200"/>
      <c r="G182" s="200"/>
      <c r="H182" s="200"/>
      <c r="I182" s="200"/>
      <c r="J182" s="201"/>
      <c r="K182" s="202"/>
      <c r="L182" s="115"/>
    </row>
    <row r="183" spans="1:12" x14ac:dyDescent="0.35">
      <c r="A183" s="13">
        <v>181</v>
      </c>
      <c r="B183" s="209"/>
      <c r="C183" s="200"/>
      <c r="D183" s="200"/>
      <c r="E183" s="200"/>
      <c r="F183" s="200"/>
      <c r="G183" s="200"/>
      <c r="H183" s="200"/>
      <c r="I183" s="200"/>
      <c r="J183" s="201"/>
      <c r="K183" s="202"/>
      <c r="L183" s="115"/>
    </row>
    <row r="184" spans="1:12" x14ac:dyDescent="0.35">
      <c r="A184" s="13">
        <v>182</v>
      </c>
      <c r="B184" s="209"/>
      <c r="C184" s="200"/>
      <c r="D184" s="200"/>
      <c r="E184" s="200"/>
      <c r="F184" s="200"/>
      <c r="G184" s="200"/>
      <c r="H184" s="200"/>
      <c r="I184" s="200"/>
      <c r="J184" s="201"/>
      <c r="K184" s="202"/>
      <c r="L184" s="115"/>
    </row>
    <row r="185" spans="1:12" x14ac:dyDescent="0.35">
      <c r="A185" s="13">
        <v>183</v>
      </c>
      <c r="B185" s="209"/>
      <c r="C185" s="200"/>
      <c r="D185" s="200"/>
      <c r="E185" s="200"/>
      <c r="F185" s="200"/>
      <c r="G185" s="200"/>
      <c r="H185" s="200"/>
      <c r="I185" s="200"/>
      <c r="J185" s="201"/>
      <c r="K185" s="202"/>
      <c r="L185" s="115"/>
    </row>
    <row r="186" spans="1:12" x14ac:dyDescent="0.35">
      <c r="A186" s="13">
        <v>184</v>
      </c>
      <c r="B186" s="209"/>
      <c r="C186" s="200"/>
      <c r="D186" s="200"/>
      <c r="E186" s="200"/>
      <c r="F186" s="200"/>
      <c r="G186" s="200"/>
      <c r="H186" s="200"/>
      <c r="I186" s="200"/>
      <c r="J186" s="201"/>
      <c r="K186" s="202"/>
      <c r="L186" s="115"/>
    </row>
    <row r="187" spans="1:12" x14ac:dyDescent="0.35">
      <c r="A187" s="13">
        <v>185</v>
      </c>
      <c r="B187" s="209"/>
      <c r="C187" s="200"/>
      <c r="D187" s="200"/>
      <c r="E187" s="200"/>
      <c r="F187" s="200"/>
      <c r="G187" s="200"/>
      <c r="H187" s="200"/>
      <c r="I187" s="200"/>
      <c r="J187" s="201"/>
      <c r="K187" s="202"/>
      <c r="L187" s="115"/>
    </row>
    <row r="188" spans="1:12" x14ac:dyDescent="0.35">
      <c r="A188" s="13">
        <v>186</v>
      </c>
      <c r="B188" s="209"/>
      <c r="C188" s="200"/>
      <c r="D188" s="200"/>
      <c r="E188" s="200"/>
      <c r="F188" s="200"/>
      <c r="G188" s="200"/>
      <c r="H188" s="200"/>
      <c r="I188" s="200"/>
      <c r="J188" s="201"/>
      <c r="K188" s="202"/>
      <c r="L188" s="115"/>
    </row>
    <row r="189" spans="1:12" x14ac:dyDescent="0.35">
      <c r="A189" s="13">
        <v>187</v>
      </c>
      <c r="B189" s="209"/>
      <c r="C189" s="200"/>
      <c r="D189" s="200"/>
      <c r="E189" s="200"/>
      <c r="F189" s="200"/>
      <c r="G189" s="200"/>
      <c r="H189" s="200"/>
      <c r="I189" s="200"/>
      <c r="J189" s="201"/>
      <c r="K189" s="202"/>
      <c r="L189" s="115"/>
    </row>
    <row r="190" spans="1:12" x14ac:dyDescent="0.35">
      <c r="A190" s="13">
        <v>188</v>
      </c>
      <c r="B190" s="209"/>
      <c r="C190" s="200"/>
      <c r="D190" s="200"/>
      <c r="E190" s="200"/>
      <c r="F190" s="200"/>
      <c r="G190" s="200"/>
      <c r="H190" s="200"/>
      <c r="I190" s="200"/>
      <c r="J190" s="201"/>
      <c r="K190" s="202"/>
      <c r="L190" s="115"/>
    </row>
    <row r="191" spans="1:12" x14ac:dyDescent="0.35">
      <c r="A191" s="13">
        <v>189</v>
      </c>
      <c r="B191" s="209"/>
      <c r="C191" s="200"/>
      <c r="D191" s="200"/>
      <c r="E191" s="200"/>
      <c r="F191" s="200"/>
      <c r="G191" s="200"/>
      <c r="H191" s="200"/>
      <c r="I191" s="200"/>
      <c r="J191" s="201"/>
      <c r="K191" s="202"/>
      <c r="L191" s="115"/>
    </row>
    <row r="192" spans="1:12" x14ac:dyDescent="0.35">
      <c r="A192" s="13">
        <v>190</v>
      </c>
      <c r="B192" s="209"/>
      <c r="C192" s="200"/>
      <c r="D192" s="200"/>
      <c r="E192" s="200"/>
      <c r="F192" s="200"/>
      <c r="G192" s="200"/>
      <c r="H192" s="200"/>
      <c r="I192" s="200"/>
      <c r="J192" s="201"/>
      <c r="K192" s="202"/>
      <c r="L192" s="115"/>
    </row>
    <row r="193" spans="1:12" x14ac:dyDescent="0.35">
      <c r="A193" s="13">
        <v>191</v>
      </c>
      <c r="B193" s="209"/>
      <c r="C193" s="200"/>
      <c r="D193" s="200"/>
      <c r="E193" s="200"/>
      <c r="F193" s="200"/>
      <c r="G193" s="200"/>
      <c r="H193" s="200"/>
      <c r="I193" s="200"/>
      <c r="J193" s="201"/>
      <c r="K193" s="202"/>
      <c r="L193" s="115"/>
    </row>
    <row r="194" spans="1:12" x14ac:dyDescent="0.35">
      <c r="A194" s="13">
        <v>192</v>
      </c>
      <c r="B194" s="209"/>
      <c r="C194" s="200"/>
      <c r="D194" s="200"/>
      <c r="E194" s="200"/>
      <c r="F194" s="200"/>
      <c r="G194" s="200"/>
      <c r="H194" s="200"/>
      <c r="I194" s="200"/>
      <c r="J194" s="201"/>
      <c r="K194" s="202"/>
      <c r="L194" s="115"/>
    </row>
    <row r="195" spans="1:12" x14ac:dyDescent="0.35">
      <c r="A195" s="13">
        <v>193</v>
      </c>
      <c r="B195" s="209"/>
      <c r="C195" s="200"/>
      <c r="D195" s="200"/>
      <c r="E195" s="200"/>
      <c r="F195" s="200"/>
      <c r="G195" s="200"/>
      <c r="H195" s="200"/>
      <c r="I195" s="200"/>
      <c r="J195" s="201"/>
      <c r="K195" s="202"/>
      <c r="L195" s="115"/>
    </row>
    <row r="196" spans="1:12" x14ac:dyDescent="0.35">
      <c r="A196" s="13">
        <v>194</v>
      </c>
      <c r="B196" s="209"/>
      <c r="C196" s="200"/>
      <c r="D196" s="200"/>
      <c r="E196" s="200"/>
      <c r="F196" s="200"/>
      <c r="G196" s="200"/>
      <c r="H196" s="200"/>
      <c r="I196" s="200"/>
      <c r="J196" s="201"/>
      <c r="K196" s="202"/>
      <c r="L196" s="115"/>
    </row>
    <row r="197" spans="1:12" x14ac:dyDescent="0.35">
      <c r="A197" s="13">
        <v>195</v>
      </c>
      <c r="B197" s="209"/>
      <c r="C197" s="200"/>
      <c r="D197" s="200"/>
      <c r="E197" s="200"/>
      <c r="F197" s="200"/>
      <c r="G197" s="200"/>
      <c r="H197" s="200"/>
      <c r="I197" s="200"/>
      <c r="J197" s="201"/>
      <c r="K197" s="202"/>
      <c r="L197" s="115"/>
    </row>
    <row r="198" spans="1:12" x14ac:dyDescent="0.35">
      <c r="A198" s="13">
        <v>196</v>
      </c>
      <c r="B198" s="209"/>
      <c r="C198" s="200"/>
      <c r="D198" s="200"/>
      <c r="E198" s="200"/>
      <c r="F198" s="200"/>
      <c r="G198" s="200"/>
      <c r="H198" s="200"/>
      <c r="I198" s="200"/>
      <c r="J198" s="201"/>
      <c r="K198" s="202"/>
      <c r="L198" s="115"/>
    </row>
    <row r="199" spans="1:12" x14ac:dyDescent="0.35">
      <c r="A199" s="13">
        <v>197</v>
      </c>
      <c r="B199" s="209"/>
      <c r="C199" s="200"/>
      <c r="D199" s="200"/>
      <c r="E199" s="200"/>
      <c r="F199" s="200"/>
      <c r="G199" s="200"/>
      <c r="H199" s="200"/>
      <c r="I199" s="200"/>
      <c r="J199" s="201"/>
      <c r="K199" s="202"/>
      <c r="L199" s="115"/>
    </row>
    <row r="200" spans="1:12" x14ac:dyDescent="0.35">
      <c r="A200" s="13">
        <v>198</v>
      </c>
      <c r="B200" s="209"/>
      <c r="C200" s="200"/>
      <c r="D200" s="200"/>
      <c r="E200" s="200"/>
      <c r="F200" s="200"/>
      <c r="G200" s="200"/>
      <c r="H200" s="200"/>
      <c r="I200" s="200"/>
      <c r="J200" s="201"/>
      <c r="K200" s="202"/>
      <c r="L200" s="115"/>
    </row>
    <row r="201" spans="1:12" x14ac:dyDescent="0.35">
      <c r="A201" s="13">
        <v>199</v>
      </c>
      <c r="B201" s="209"/>
      <c r="C201" s="200"/>
      <c r="D201" s="200"/>
      <c r="E201" s="200"/>
      <c r="F201" s="200"/>
      <c r="G201" s="200"/>
      <c r="H201" s="200"/>
      <c r="I201" s="200"/>
      <c r="J201" s="201"/>
      <c r="K201" s="202"/>
      <c r="L201" s="115"/>
    </row>
    <row r="202" spans="1:12" x14ac:dyDescent="0.35">
      <c r="A202" s="13">
        <v>200</v>
      </c>
      <c r="B202" s="209"/>
      <c r="C202" s="200"/>
      <c r="D202" s="200"/>
      <c r="E202" s="200"/>
      <c r="F202" s="200"/>
      <c r="G202" s="200"/>
      <c r="H202" s="200"/>
      <c r="I202" s="200"/>
      <c r="J202" s="201"/>
      <c r="K202" s="202"/>
      <c r="L202" s="115"/>
    </row>
  </sheetData>
  <sheetProtection algorithmName="SHA-512" hashValue="pCDBs2DH5XggNKN2eD0EDX0NgOkI8pWzch/C5VIRyFQpGq/uTO5NSKX04h5CdJCsoHfrN8tJL5dCsO4jYmnnNg==" saltValue="L9wfnd6JoTyeWM83pEzF4Q==" spinCount="100000" sheet="1" formatCells="0" formatRows="0" insertColumns="0" insertRows="0" insertHyperlinks="0" deleteRows="0" sort="0" autoFilter="0" pivotTables="0"/>
  <autoFilter ref="A2:K2" xr:uid="{90F7092E-10F4-49D1-ADE0-652E85911621}"/>
  <dataValidations count="2">
    <dataValidation type="list" allowBlank="1" showInputMessage="1" showErrorMessage="1" sqref="K3:K202" xr:uid="{9F0B9228-B6EA-466B-966B-A20C0FCF2866}">
      <formula1>"Y,N"</formula1>
    </dataValidation>
    <dataValidation type="list" allowBlank="1" showInputMessage="1" showErrorMessage="1" sqref="J3:J202" xr:uid="{243AB565-8EE3-41FA-B1D6-B8A7A875BA23}">
      <formula1>"1.Mechanical, 2.Piping n Drainage, 3.Electrical, 4.Repairs on OTS item, 5.Building/Facility Related"</formula1>
    </dataValidation>
  </dataValidations>
  <pageMargins left="0.7" right="0.7" top="0.75" bottom="0.75" header="0.3" footer="0.3"/>
  <pageSetup paperSize="9" scale="90" pageOrder="overThenDown" orientation="landscape" r:id="rId1"/>
  <headerFooter>
    <oddHeader>&amp;L&amp;F for &amp;A&amp;R&amp;P of &amp;N&amp;C&amp;"Arial"&amp;10 &lt;Restricted&gt;&amp;1#</oddHeader>
    <oddFooter>&amp;L&amp;D &amp;T&amp;R&amp;F&amp;C&amp;1#&amp;"Arial"&amp;10 &lt;Restricted&gt;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6178-DA38-4119-BE3C-080C7B9563D8}">
  <sheetPr>
    <pageSetUpPr fitToPage="1"/>
  </sheetPr>
  <dimension ref="A1:S50"/>
  <sheetViews>
    <sheetView zoomScale="85" zoomScaleNormal="85" workbookViewId="0">
      <selection activeCell="I8" sqref="I8"/>
    </sheetView>
  </sheetViews>
  <sheetFormatPr defaultRowHeight="14.5" x14ac:dyDescent="0.35"/>
  <cols>
    <col min="1" max="1" width="5.36328125" style="13" customWidth="1"/>
    <col min="2" max="3" width="11.26953125" style="13" customWidth="1"/>
    <col min="4" max="4" width="10.90625" style="79" customWidth="1"/>
    <col min="5" max="5" width="11.7265625" style="13" customWidth="1"/>
    <col min="6" max="6" width="14.26953125" style="13" customWidth="1"/>
    <col min="7" max="7" width="14.08984375" style="13" customWidth="1"/>
    <col min="8" max="8" width="9.81640625" style="13" customWidth="1"/>
    <col min="9" max="10" width="13.54296875" style="13" customWidth="1"/>
    <col min="11" max="11" width="13" style="13" customWidth="1"/>
    <col min="12" max="12" width="17.453125" style="13" customWidth="1"/>
    <col min="13" max="13" width="12.36328125" style="13" customWidth="1"/>
    <col min="14" max="14" width="17.54296875" style="13" customWidth="1"/>
    <col min="15" max="15" width="12.36328125" style="13" customWidth="1"/>
    <col min="16" max="16" width="15.7265625" style="13" customWidth="1"/>
    <col min="17" max="17" width="19" style="13" customWidth="1"/>
    <col min="18" max="18" width="15.90625" style="13" customWidth="1"/>
    <col min="19" max="16384" width="8.7265625" style="13"/>
  </cols>
  <sheetData>
    <row r="1" spans="1:19" s="3" customFormat="1" ht="18" x14ac:dyDescent="0.4">
      <c r="A1" s="2" t="s">
        <v>20</v>
      </c>
      <c r="C1" s="4"/>
      <c r="D1" s="5"/>
      <c r="E1" s="4"/>
      <c r="F1" s="6"/>
    </row>
    <row r="2" spans="1:19" s="8" customFormat="1" ht="12" x14ac:dyDescent="0.3">
      <c r="A2" s="7" t="s">
        <v>21</v>
      </c>
      <c r="C2" s="9"/>
      <c r="D2" s="10"/>
      <c r="E2" s="9"/>
      <c r="F2" s="11"/>
    </row>
    <row r="3" spans="1:19" s="8" customFormat="1" x14ac:dyDescent="0.35">
      <c r="A3" s="12" t="s">
        <v>22</v>
      </c>
      <c r="C3" s="9"/>
      <c r="D3" s="10"/>
      <c r="E3" s="9"/>
      <c r="R3" s="13"/>
      <c r="S3" s="13"/>
    </row>
    <row r="4" spans="1:19" s="8" customFormat="1" x14ac:dyDescent="0.35">
      <c r="A4" s="7" t="s">
        <v>23</v>
      </c>
      <c r="C4" s="9"/>
      <c r="D4" s="10"/>
      <c r="E4" s="9"/>
      <c r="F4" s="11"/>
      <c r="R4" s="13"/>
      <c r="S4" s="13"/>
    </row>
    <row r="5" spans="1:19" s="8" customFormat="1" x14ac:dyDescent="0.35">
      <c r="A5" s="7" t="s">
        <v>24</v>
      </c>
      <c r="C5" s="9"/>
      <c r="D5" s="10"/>
      <c r="E5" s="9"/>
      <c r="F5" s="11"/>
      <c r="R5" s="13"/>
      <c r="S5" s="13"/>
    </row>
    <row r="6" spans="1:19" s="8" customFormat="1" x14ac:dyDescent="0.35">
      <c r="A6" s="7" t="s">
        <v>25</v>
      </c>
      <c r="C6" s="9"/>
      <c r="D6" s="10"/>
      <c r="E6" s="9"/>
      <c r="F6" s="11"/>
      <c r="G6" s="11"/>
      <c r="R6" s="13"/>
      <c r="S6" s="13"/>
    </row>
    <row r="7" spans="1:19" s="175" customFormat="1" ht="30" customHeight="1" x14ac:dyDescent="0.5">
      <c r="A7" s="14" t="s">
        <v>26</v>
      </c>
      <c r="B7" s="174"/>
      <c r="C7" s="174"/>
      <c r="D7" s="15" t="s">
        <v>27</v>
      </c>
      <c r="E7" s="16">
        <f ca="1">TODAY()</f>
        <v>44515</v>
      </c>
      <c r="F7" s="174"/>
      <c r="R7" s="42"/>
      <c r="S7" s="42"/>
    </row>
    <row r="8" spans="1:19" s="175" customFormat="1" ht="27.5" customHeight="1" x14ac:dyDescent="0.5">
      <c r="A8" s="17" t="s">
        <v>180</v>
      </c>
      <c r="B8" s="174"/>
      <c r="C8" s="174"/>
      <c r="D8" s="176"/>
      <c r="E8" s="174"/>
      <c r="F8" s="174"/>
      <c r="I8" s="42"/>
      <c r="J8" s="42"/>
      <c r="K8" s="42"/>
      <c r="L8" s="42"/>
      <c r="M8" s="42"/>
      <c r="N8" s="42"/>
      <c r="R8" s="42"/>
      <c r="S8" s="42"/>
    </row>
    <row r="9" spans="1:19" s="42" customFormat="1" ht="35.5" customHeight="1" x14ac:dyDescent="0.35">
      <c r="A9" s="177" t="s">
        <v>179</v>
      </c>
      <c r="B9" s="178"/>
      <c r="C9" s="178"/>
      <c r="D9" s="179"/>
      <c r="E9" s="178"/>
      <c r="F9" s="178"/>
    </row>
    <row r="10" spans="1:19" ht="23" customHeight="1" x14ac:dyDescent="0.35">
      <c r="A10" s="20"/>
      <c r="B10" s="18"/>
      <c r="C10" s="18"/>
      <c r="D10" s="19"/>
      <c r="E10" s="21"/>
      <c r="F10" s="18"/>
      <c r="K10" s="21"/>
    </row>
    <row r="11" spans="1:19" ht="23" customHeight="1" x14ac:dyDescent="0.35">
      <c r="A11" s="20"/>
      <c r="B11" s="18"/>
      <c r="C11" s="18"/>
      <c r="D11" s="19"/>
      <c r="E11" s="18"/>
      <c r="F11" s="23">
        <v>0</v>
      </c>
      <c r="M11" s="24" t="s">
        <v>183</v>
      </c>
      <c r="N11" s="25">
        <v>0</v>
      </c>
    </row>
    <row r="12" spans="1:19" ht="27.5" customHeight="1" thickBot="1" x14ac:dyDescent="0.4">
      <c r="A12" s="20"/>
      <c r="B12" s="18"/>
      <c r="C12" s="18"/>
      <c r="D12" s="19"/>
      <c r="E12" s="22" t="s">
        <v>181</v>
      </c>
      <c r="F12" s="172">
        <f>F11-SUM(F15:F30)</f>
        <v>-9080</v>
      </c>
      <c r="M12" s="21" t="s">
        <v>28</v>
      </c>
      <c r="N12" s="26">
        <f>N11-SUM(N15:N30)</f>
        <v>-20535</v>
      </c>
    </row>
    <row r="13" spans="1:19" s="43" customFormat="1" ht="48" customHeight="1" x14ac:dyDescent="0.35">
      <c r="A13" s="27" t="s">
        <v>29</v>
      </c>
      <c r="B13" s="28" t="s">
        <v>30</v>
      </c>
      <c r="C13" s="29"/>
      <c r="D13" s="30" t="s">
        <v>31</v>
      </c>
      <c r="E13" s="31" t="s">
        <v>32</v>
      </c>
      <c r="F13" s="173" t="s">
        <v>182</v>
      </c>
      <c r="G13" s="32" t="s">
        <v>184</v>
      </c>
      <c r="H13" s="33" t="s">
        <v>33</v>
      </c>
      <c r="I13" s="34" t="s">
        <v>34</v>
      </c>
      <c r="J13" s="35" t="s">
        <v>35</v>
      </c>
      <c r="K13" s="35"/>
      <c r="L13" s="36" t="s">
        <v>36</v>
      </c>
      <c r="M13" s="37" t="s">
        <v>37</v>
      </c>
      <c r="N13" s="38" t="s">
        <v>38</v>
      </c>
      <c r="O13" s="39" t="s">
        <v>39</v>
      </c>
      <c r="P13" s="40" t="s">
        <v>40</v>
      </c>
      <c r="Q13" s="41" t="s">
        <v>41</v>
      </c>
      <c r="R13" s="42"/>
      <c r="S13" s="42"/>
    </row>
    <row r="14" spans="1:19" s="43" customFormat="1" ht="17.25" customHeight="1" thickBot="1" x14ac:dyDescent="0.4">
      <c r="A14" s="44"/>
      <c r="B14" s="45"/>
      <c r="C14" s="46"/>
      <c r="D14" s="47"/>
      <c r="E14" s="48"/>
      <c r="F14" s="49" t="s">
        <v>42</v>
      </c>
      <c r="G14" s="50" t="s">
        <v>0</v>
      </c>
      <c r="H14" s="51" t="s">
        <v>4</v>
      </c>
      <c r="I14" s="51" t="s">
        <v>43</v>
      </c>
      <c r="J14" s="51" t="s">
        <v>44</v>
      </c>
      <c r="K14" s="51" t="s">
        <v>1</v>
      </c>
      <c r="L14" s="51" t="s">
        <v>45</v>
      </c>
      <c r="M14" s="52" t="s">
        <v>2</v>
      </c>
      <c r="N14" s="53" t="s">
        <v>46</v>
      </c>
      <c r="O14" s="54" t="s">
        <v>3</v>
      </c>
      <c r="P14" s="55" t="s">
        <v>47</v>
      </c>
      <c r="Q14" s="56" t="s">
        <v>48</v>
      </c>
      <c r="R14" s="42"/>
      <c r="S14" s="42"/>
    </row>
    <row r="15" spans="1:19" x14ac:dyDescent="0.35">
      <c r="A15" s="57">
        <v>1</v>
      </c>
      <c r="B15" s="225" t="s">
        <v>185</v>
      </c>
      <c r="C15" s="225"/>
      <c r="D15" s="58">
        <v>44418</v>
      </c>
      <c r="E15" s="59">
        <v>44418</v>
      </c>
      <c r="F15" s="60">
        <v>2000</v>
      </c>
      <c r="G15" s="61"/>
      <c r="H15" s="61"/>
      <c r="I15" s="61"/>
      <c r="J15" s="61"/>
      <c r="K15" s="61"/>
      <c r="L15" s="62"/>
      <c r="M15" s="63"/>
      <c r="N15" s="64">
        <f>SUM(G15:K15,M15)</f>
        <v>0</v>
      </c>
      <c r="O15" s="65"/>
      <c r="P15" s="64">
        <f>N15+O15</f>
        <v>0</v>
      </c>
      <c r="Q15" s="66">
        <f>P15+F15</f>
        <v>2000</v>
      </c>
    </row>
    <row r="16" spans="1:19" x14ac:dyDescent="0.35">
      <c r="A16" s="57">
        <v>2</v>
      </c>
      <c r="B16" s="225" t="s">
        <v>186</v>
      </c>
      <c r="C16" s="225"/>
      <c r="D16" s="58">
        <v>44418</v>
      </c>
      <c r="E16" s="59">
        <v>44418</v>
      </c>
      <c r="F16" s="61">
        <f>280*5</f>
        <v>1400</v>
      </c>
      <c r="G16" s="61"/>
      <c r="H16" s="61">
        <f>580*5</f>
        <v>2900</v>
      </c>
      <c r="I16" s="61"/>
      <c r="J16" s="61">
        <f>1050</f>
        <v>1050</v>
      </c>
      <c r="K16" s="61"/>
      <c r="L16" s="62">
        <v>117</v>
      </c>
      <c r="M16" s="63">
        <f>L16*25</f>
        <v>2925</v>
      </c>
      <c r="N16" s="67">
        <f>SUM(G16:K16,M16)</f>
        <v>6875</v>
      </c>
      <c r="O16" s="65">
        <f>450+650+280+140+480+35</f>
        <v>2035</v>
      </c>
      <c r="P16" s="67">
        <f t="shared" ref="P16:P30" si="0">N16+O16</f>
        <v>8910</v>
      </c>
      <c r="Q16" s="66">
        <f t="shared" ref="Q16:Q30" si="1">P16+F16</f>
        <v>10310</v>
      </c>
    </row>
    <row r="17" spans="1:17" x14ac:dyDescent="0.35">
      <c r="A17" s="57">
        <v>3</v>
      </c>
      <c r="B17" s="225" t="s">
        <v>187</v>
      </c>
      <c r="C17" s="225"/>
      <c r="D17" s="58">
        <v>44440</v>
      </c>
      <c r="E17" s="59">
        <v>44449</v>
      </c>
      <c r="F17" s="61">
        <v>2000</v>
      </c>
      <c r="G17" s="61"/>
      <c r="H17" s="61"/>
      <c r="I17" s="61"/>
      <c r="J17" s="61"/>
      <c r="K17" s="61"/>
      <c r="L17" s="62"/>
      <c r="M17" s="61"/>
      <c r="N17" s="67">
        <f>SUM(G17:K17,M17)</f>
        <v>0</v>
      </c>
      <c r="O17" s="65"/>
      <c r="P17" s="67">
        <f t="shared" si="0"/>
        <v>0</v>
      </c>
      <c r="Q17" s="66">
        <f t="shared" si="1"/>
        <v>2000</v>
      </c>
    </row>
    <row r="18" spans="1:17" x14ac:dyDescent="0.35">
      <c r="A18" s="57">
        <v>4</v>
      </c>
      <c r="B18" s="225" t="s">
        <v>188</v>
      </c>
      <c r="C18" s="225"/>
      <c r="D18" s="58">
        <v>44440</v>
      </c>
      <c r="E18" s="59">
        <v>44449</v>
      </c>
      <c r="F18" s="61">
        <v>1680</v>
      </c>
      <c r="G18" s="61"/>
      <c r="H18" s="61">
        <v>4230</v>
      </c>
      <c r="I18" s="61"/>
      <c r="J18" s="61">
        <v>3785</v>
      </c>
      <c r="K18" s="61"/>
      <c r="L18" s="62">
        <v>66</v>
      </c>
      <c r="M18" s="61">
        <v>1650</v>
      </c>
      <c r="N18" s="67">
        <f>SUM(G18:K18,M18)</f>
        <v>9665</v>
      </c>
      <c r="O18" s="65">
        <v>1100</v>
      </c>
      <c r="P18" s="67">
        <f t="shared" si="0"/>
        <v>10765</v>
      </c>
      <c r="Q18" s="66">
        <f>P18+F18</f>
        <v>12445</v>
      </c>
    </row>
    <row r="19" spans="1:17" x14ac:dyDescent="0.35">
      <c r="A19" s="57">
        <v>5</v>
      </c>
      <c r="B19" s="225" t="s">
        <v>147</v>
      </c>
      <c r="C19" s="225"/>
      <c r="D19" s="68">
        <f>D18+30</f>
        <v>44470</v>
      </c>
      <c r="E19" s="59">
        <v>44480</v>
      </c>
      <c r="F19" s="61">
        <v>2000</v>
      </c>
      <c r="G19" s="61"/>
      <c r="H19" s="61"/>
      <c r="I19" s="61"/>
      <c r="J19" s="61"/>
      <c r="K19" s="61"/>
      <c r="L19" s="62"/>
      <c r="M19" s="61"/>
      <c r="N19" s="67">
        <f>SUM(G19:K19,M19)</f>
        <v>0</v>
      </c>
      <c r="O19" s="65"/>
      <c r="P19" s="67">
        <f t="shared" si="0"/>
        <v>0</v>
      </c>
      <c r="Q19" s="66">
        <f>P19+F19</f>
        <v>2000</v>
      </c>
    </row>
    <row r="20" spans="1:17" x14ac:dyDescent="0.35">
      <c r="A20" s="57">
        <v>6</v>
      </c>
      <c r="B20" s="225" t="s">
        <v>148</v>
      </c>
      <c r="C20" s="225"/>
      <c r="D20" s="68">
        <f>D17+30</f>
        <v>44470</v>
      </c>
      <c r="E20" s="59">
        <v>44481</v>
      </c>
      <c r="F20" s="61"/>
      <c r="G20" s="61"/>
      <c r="H20" s="61">
        <v>1160</v>
      </c>
      <c r="I20" s="61">
        <v>500</v>
      </c>
      <c r="J20" s="61">
        <v>1985</v>
      </c>
      <c r="K20" s="61">
        <v>50</v>
      </c>
      <c r="L20" s="62">
        <v>2</v>
      </c>
      <c r="M20" s="61">
        <v>300</v>
      </c>
      <c r="N20" s="67">
        <f t="shared" ref="N20:N30" si="2">SUM(G20:K20,M20)</f>
        <v>3995</v>
      </c>
      <c r="O20" s="65"/>
      <c r="P20" s="67">
        <f t="shared" si="0"/>
        <v>3995</v>
      </c>
      <c r="Q20" s="66">
        <f t="shared" si="1"/>
        <v>3995</v>
      </c>
    </row>
    <row r="21" spans="1:17" x14ac:dyDescent="0.35">
      <c r="A21" s="57">
        <v>7</v>
      </c>
      <c r="B21" s="226"/>
      <c r="C21" s="227"/>
      <c r="D21" s="68"/>
      <c r="E21" s="59"/>
      <c r="F21" s="61"/>
      <c r="G21" s="61"/>
      <c r="H21" s="61"/>
      <c r="I21" s="61"/>
      <c r="J21" s="61"/>
      <c r="K21" s="61"/>
      <c r="L21" s="61"/>
      <c r="M21" s="65"/>
      <c r="N21" s="67">
        <f t="shared" si="2"/>
        <v>0</v>
      </c>
      <c r="O21" s="65"/>
      <c r="P21" s="67">
        <f t="shared" si="0"/>
        <v>0</v>
      </c>
      <c r="Q21" s="66">
        <f t="shared" si="1"/>
        <v>0</v>
      </c>
    </row>
    <row r="22" spans="1:17" x14ac:dyDescent="0.35">
      <c r="A22" s="57">
        <v>8</v>
      </c>
      <c r="B22" s="226"/>
      <c r="C22" s="227"/>
      <c r="D22" s="68"/>
      <c r="E22" s="59"/>
      <c r="F22" s="61"/>
      <c r="G22" s="61"/>
      <c r="H22" s="61"/>
      <c r="I22" s="61"/>
      <c r="J22" s="61"/>
      <c r="K22" s="61"/>
      <c r="L22" s="61"/>
      <c r="M22" s="65"/>
      <c r="N22" s="67">
        <f t="shared" si="2"/>
        <v>0</v>
      </c>
      <c r="O22" s="65"/>
      <c r="P22" s="67">
        <f t="shared" si="0"/>
        <v>0</v>
      </c>
      <c r="Q22" s="66">
        <f t="shared" si="1"/>
        <v>0</v>
      </c>
    </row>
    <row r="23" spans="1:17" x14ac:dyDescent="0.35">
      <c r="A23" s="57">
        <v>9</v>
      </c>
      <c r="B23" s="226"/>
      <c r="C23" s="227"/>
      <c r="D23" s="68"/>
      <c r="E23" s="59"/>
      <c r="F23" s="61"/>
      <c r="G23" s="61"/>
      <c r="H23" s="61"/>
      <c r="I23" s="61"/>
      <c r="J23" s="61"/>
      <c r="K23" s="61"/>
      <c r="L23" s="61"/>
      <c r="M23" s="65"/>
      <c r="N23" s="67">
        <f t="shared" si="2"/>
        <v>0</v>
      </c>
      <c r="O23" s="65"/>
      <c r="P23" s="67">
        <f t="shared" si="0"/>
        <v>0</v>
      </c>
      <c r="Q23" s="66">
        <f t="shared" si="1"/>
        <v>0</v>
      </c>
    </row>
    <row r="24" spans="1:17" x14ac:dyDescent="0.35">
      <c r="A24" s="57">
        <v>10</v>
      </c>
      <c r="B24" s="69"/>
      <c r="C24" s="70"/>
      <c r="D24" s="68"/>
      <c r="E24" s="59"/>
      <c r="F24" s="61"/>
      <c r="G24" s="61"/>
      <c r="H24" s="61"/>
      <c r="I24" s="61"/>
      <c r="J24" s="61"/>
      <c r="K24" s="61"/>
      <c r="L24" s="61"/>
      <c r="M24" s="65"/>
      <c r="N24" s="67">
        <f t="shared" si="2"/>
        <v>0</v>
      </c>
      <c r="O24" s="65"/>
      <c r="P24" s="67">
        <f t="shared" si="0"/>
        <v>0</v>
      </c>
      <c r="Q24" s="66">
        <f t="shared" si="1"/>
        <v>0</v>
      </c>
    </row>
    <row r="25" spans="1:17" x14ac:dyDescent="0.35">
      <c r="A25" s="57">
        <v>11</v>
      </c>
      <c r="B25" s="69"/>
      <c r="C25" s="70"/>
      <c r="D25" s="68"/>
      <c r="E25" s="59"/>
      <c r="F25" s="61"/>
      <c r="G25" s="61"/>
      <c r="H25" s="61"/>
      <c r="I25" s="61"/>
      <c r="J25" s="61"/>
      <c r="K25" s="61"/>
      <c r="L25" s="61"/>
      <c r="M25" s="65"/>
      <c r="N25" s="67">
        <f t="shared" si="2"/>
        <v>0</v>
      </c>
      <c r="O25" s="65"/>
      <c r="P25" s="67">
        <f t="shared" si="0"/>
        <v>0</v>
      </c>
      <c r="Q25" s="66">
        <f t="shared" si="1"/>
        <v>0</v>
      </c>
    </row>
    <row r="26" spans="1:17" x14ac:dyDescent="0.35">
      <c r="A26" s="57">
        <v>12</v>
      </c>
      <c r="B26" s="69"/>
      <c r="C26" s="70"/>
      <c r="D26" s="68"/>
      <c r="E26" s="59"/>
      <c r="F26" s="61"/>
      <c r="G26" s="61"/>
      <c r="H26" s="61"/>
      <c r="I26" s="61"/>
      <c r="J26" s="61"/>
      <c r="K26" s="61"/>
      <c r="L26" s="61"/>
      <c r="M26" s="65"/>
      <c r="N26" s="67">
        <f t="shared" si="2"/>
        <v>0</v>
      </c>
      <c r="O26" s="65"/>
      <c r="P26" s="67">
        <f t="shared" si="0"/>
        <v>0</v>
      </c>
      <c r="Q26" s="66">
        <f t="shared" si="1"/>
        <v>0</v>
      </c>
    </row>
    <row r="27" spans="1:17" x14ac:dyDescent="0.35">
      <c r="A27" s="57">
        <v>13</v>
      </c>
      <c r="B27" s="226"/>
      <c r="C27" s="227"/>
      <c r="D27" s="68"/>
      <c r="E27" s="59"/>
      <c r="F27" s="61"/>
      <c r="G27" s="61"/>
      <c r="H27" s="61"/>
      <c r="I27" s="61"/>
      <c r="J27" s="61"/>
      <c r="K27" s="61"/>
      <c r="L27" s="61"/>
      <c r="M27" s="65"/>
      <c r="N27" s="67">
        <f t="shared" si="2"/>
        <v>0</v>
      </c>
      <c r="O27" s="65"/>
      <c r="P27" s="67">
        <f t="shared" si="0"/>
        <v>0</v>
      </c>
      <c r="Q27" s="66">
        <f t="shared" si="1"/>
        <v>0</v>
      </c>
    </row>
    <row r="28" spans="1:17" x14ac:dyDescent="0.35">
      <c r="A28" s="57">
        <v>14</v>
      </c>
      <c r="B28" s="226"/>
      <c r="C28" s="227"/>
      <c r="D28" s="68"/>
      <c r="E28" s="59"/>
      <c r="F28" s="61"/>
      <c r="G28" s="61"/>
      <c r="H28" s="61"/>
      <c r="I28" s="61"/>
      <c r="J28" s="61"/>
      <c r="K28" s="61"/>
      <c r="L28" s="61"/>
      <c r="M28" s="65"/>
      <c r="N28" s="67">
        <f t="shared" si="2"/>
        <v>0</v>
      </c>
      <c r="O28" s="65"/>
      <c r="P28" s="67">
        <f t="shared" si="0"/>
        <v>0</v>
      </c>
      <c r="Q28" s="66">
        <f t="shared" si="1"/>
        <v>0</v>
      </c>
    </row>
    <row r="29" spans="1:17" x14ac:dyDescent="0.35">
      <c r="A29" s="57">
        <v>15</v>
      </c>
      <c r="B29" s="226"/>
      <c r="C29" s="227"/>
      <c r="D29" s="68"/>
      <c r="E29" s="59"/>
      <c r="F29" s="61"/>
      <c r="G29" s="61"/>
      <c r="H29" s="61"/>
      <c r="I29" s="61"/>
      <c r="J29" s="61"/>
      <c r="K29" s="61"/>
      <c r="L29" s="61"/>
      <c r="M29" s="65"/>
      <c r="N29" s="67">
        <f t="shared" si="2"/>
        <v>0</v>
      </c>
      <c r="O29" s="65"/>
      <c r="P29" s="67">
        <f t="shared" si="0"/>
        <v>0</v>
      </c>
      <c r="Q29" s="66">
        <f t="shared" si="1"/>
        <v>0</v>
      </c>
    </row>
    <row r="30" spans="1:17" x14ac:dyDescent="0.35">
      <c r="A30" s="57">
        <v>16</v>
      </c>
      <c r="B30" s="226"/>
      <c r="C30" s="227"/>
      <c r="D30" s="68"/>
      <c r="E30" s="59"/>
      <c r="F30" s="61"/>
      <c r="G30" s="61"/>
      <c r="H30" s="61"/>
      <c r="I30" s="61"/>
      <c r="J30" s="61"/>
      <c r="K30" s="61"/>
      <c r="L30" s="61"/>
      <c r="M30" s="65"/>
      <c r="N30" s="67">
        <f t="shared" si="2"/>
        <v>0</v>
      </c>
      <c r="O30" s="65"/>
      <c r="P30" s="67">
        <f t="shared" si="0"/>
        <v>0</v>
      </c>
      <c r="Q30" s="66">
        <f t="shared" si="1"/>
        <v>0</v>
      </c>
    </row>
    <row r="31" spans="1:17" x14ac:dyDescent="0.35">
      <c r="A31" s="71"/>
      <c r="B31" s="72"/>
      <c r="C31" s="72"/>
      <c r="D31" s="73"/>
      <c r="E31" s="74"/>
      <c r="F31" s="75" t="str">
        <f>F14</f>
        <v>PM</v>
      </c>
      <c r="G31" s="75" t="str">
        <f t="shared" ref="G31:P31" si="3">G14</f>
        <v>A</v>
      </c>
      <c r="H31" s="75" t="str">
        <f t="shared" si="3"/>
        <v>B</v>
      </c>
      <c r="I31" s="75" t="str">
        <f t="shared" si="3"/>
        <v>C</v>
      </c>
      <c r="J31" s="75" t="str">
        <f t="shared" si="3"/>
        <v>D</v>
      </c>
      <c r="K31" s="75" t="str">
        <f t="shared" si="3"/>
        <v>E</v>
      </c>
      <c r="L31" s="75" t="str">
        <f t="shared" si="3"/>
        <v>CM Man hours</v>
      </c>
      <c r="M31" s="75" t="str">
        <f t="shared" si="3"/>
        <v>F</v>
      </c>
      <c r="N31" s="75" t="str">
        <f t="shared" si="3"/>
        <v>=A+B+C+D+E+F</v>
      </c>
      <c r="O31" s="75" t="str">
        <f t="shared" si="3"/>
        <v>G</v>
      </c>
      <c r="P31" s="75" t="str">
        <f t="shared" si="3"/>
        <v>=A+B+C+D+E+F+G</v>
      </c>
      <c r="Q31" s="76"/>
    </row>
    <row r="32" spans="1:17" ht="14.5" customHeight="1" x14ac:dyDescent="0.35">
      <c r="A32" s="77" t="s">
        <v>49</v>
      </c>
      <c r="B32" s="78" t="s">
        <v>50</v>
      </c>
      <c r="E32" s="80" t="s">
        <v>51</v>
      </c>
      <c r="F32" s="81">
        <f t="shared" ref="F32:P32" si="4">SUM(F15:F30)</f>
        <v>9080</v>
      </c>
      <c r="G32" s="81">
        <f t="shared" si="4"/>
        <v>0</v>
      </c>
      <c r="H32" s="81">
        <f t="shared" si="4"/>
        <v>8290</v>
      </c>
      <c r="I32" s="81">
        <f t="shared" si="4"/>
        <v>500</v>
      </c>
      <c r="J32" s="81">
        <f t="shared" si="4"/>
        <v>6820</v>
      </c>
      <c r="K32" s="81">
        <f t="shared" si="4"/>
        <v>50</v>
      </c>
      <c r="L32" s="82">
        <f t="shared" si="4"/>
        <v>185</v>
      </c>
      <c r="M32" s="81">
        <f t="shared" si="4"/>
        <v>4875</v>
      </c>
      <c r="N32" s="83">
        <f t="shared" si="4"/>
        <v>20535</v>
      </c>
      <c r="O32" s="84">
        <f t="shared" si="4"/>
        <v>3135</v>
      </c>
      <c r="P32" s="85">
        <f t="shared" si="4"/>
        <v>23670</v>
      </c>
      <c r="Q32" s="86" t="str">
        <f>IF(SUM(F32:K32,M32,O32)=Q34,"ü","ý")</f>
        <v>ü</v>
      </c>
    </row>
    <row r="33" spans="1:19" ht="14.5" customHeight="1" x14ac:dyDescent="0.35">
      <c r="A33" s="87"/>
      <c r="B33" s="88"/>
      <c r="E33" s="80"/>
      <c r="F33" s="90"/>
      <c r="G33" s="90"/>
      <c r="H33" s="90"/>
      <c r="I33" s="90"/>
      <c r="J33" s="90"/>
      <c r="K33" s="90"/>
      <c r="L33" s="89"/>
      <c r="M33" s="90"/>
      <c r="N33" s="91"/>
      <c r="O33" s="91"/>
      <c r="P33" s="90"/>
      <c r="Q33" s="92"/>
    </row>
    <row r="34" spans="1:19" s="94" customFormat="1" ht="28.5" customHeight="1" thickBot="1" x14ac:dyDescent="0.4">
      <c r="A34" s="93"/>
      <c r="D34" s="95"/>
      <c r="F34" s="96"/>
      <c r="G34" s="96"/>
      <c r="H34" s="96"/>
      <c r="I34" s="96"/>
      <c r="J34" s="96"/>
      <c r="K34" s="96"/>
      <c r="L34" s="96"/>
      <c r="M34" s="97"/>
      <c r="N34" s="97"/>
      <c r="O34" s="97"/>
      <c r="P34" s="98" t="s">
        <v>52</v>
      </c>
      <c r="Q34" s="99">
        <f>SUM(Q15:Q31)</f>
        <v>32750</v>
      </c>
      <c r="R34" s="13"/>
      <c r="S34" s="13"/>
    </row>
    <row r="35" spans="1:19" s="94" customFormat="1" ht="15" thickTop="1" x14ac:dyDescent="0.35">
      <c r="A35" s="93"/>
      <c r="D35" s="95"/>
      <c r="N35" s="100"/>
      <c r="O35" s="100"/>
      <c r="P35" s="100"/>
      <c r="Q35" s="100"/>
      <c r="R35" s="13"/>
      <c r="S35" s="13"/>
    </row>
    <row r="36" spans="1:19" x14ac:dyDescent="0.35">
      <c r="A36" s="101"/>
    </row>
    <row r="37" spans="1:19" x14ac:dyDescent="0.35">
      <c r="A37" s="101"/>
    </row>
    <row r="38" spans="1:19" x14ac:dyDescent="0.35">
      <c r="A38" s="101"/>
    </row>
    <row r="39" spans="1:19" ht="15" thickBot="1" x14ac:dyDescent="0.4">
      <c r="A39" s="102"/>
      <c r="B39" s="103"/>
      <c r="C39" s="103"/>
      <c r="G39" s="103"/>
      <c r="H39" s="103"/>
      <c r="I39" s="103"/>
    </row>
    <row r="40" spans="1:19" s="104" customFormat="1" ht="18" customHeight="1" x14ac:dyDescent="0.3">
      <c r="A40" s="228" t="s">
        <v>53</v>
      </c>
      <c r="B40" s="228"/>
      <c r="C40" s="228"/>
      <c r="D40" s="228"/>
      <c r="E40" s="228"/>
      <c r="G40" s="228" t="s">
        <v>54</v>
      </c>
      <c r="H40" s="228"/>
      <c r="I40" s="228"/>
      <c r="J40" s="228"/>
      <c r="M40" s="228" t="s">
        <v>55</v>
      </c>
      <c r="N40" s="228"/>
      <c r="O40" s="228"/>
      <c r="P40" s="228"/>
      <c r="Q40" s="105"/>
      <c r="R40" s="105"/>
    </row>
    <row r="41" spans="1:19" s="104" customFormat="1" ht="13" x14ac:dyDescent="0.3">
      <c r="A41" s="229"/>
      <c r="B41" s="229"/>
      <c r="C41" s="229"/>
      <c r="D41" s="229"/>
      <c r="E41" s="229"/>
      <c r="G41" s="229"/>
      <c r="H41" s="229"/>
      <c r="I41" s="229"/>
      <c r="J41" s="229"/>
      <c r="M41" s="229"/>
      <c r="N41" s="229"/>
      <c r="O41" s="229"/>
      <c r="P41" s="229"/>
      <c r="Q41" s="105"/>
      <c r="R41" s="105"/>
    </row>
    <row r="42" spans="1:19" s="107" customFormat="1" x14ac:dyDescent="0.35">
      <c r="A42" s="106"/>
      <c r="D42" s="108"/>
      <c r="L42" s="13"/>
      <c r="M42" s="13"/>
      <c r="N42" s="13"/>
      <c r="O42" s="13"/>
      <c r="P42" s="13"/>
      <c r="Q42" s="13"/>
      <c r="R42" s="13"/>
    </row>
    <row r="43" spans="1:19" x14ac:dyDescent="0.35">
      <c r="A43" s="101"/>
    </row>
    <row r="44" spans="1:19" x14ac:dyDescent="0.35">
      <c r="A44" s="101"/>
    </row>
    <row r="45" spans="1:19" x14ac:dyDescent="0.35">
      <c r="A45" s="101"/>
    </row>
    <row r="46" spans="1:19" x14ac:dyDescent="0.35">
      <c r="A46" s="101"/>
    </row>
    <row r="47" spans="1:19" x14ac:dyDescent="0.35">
      <c r="A47" s="101"/>
    </row>
    <row r="48" spans="1:19" x14ac:dyDescent="0.35">
      <c r="A48" s="101"/>
    </row>
    <row r="49" spans="1:1" x14ac:dyDescent="0.35">
      <c r="A49" s="101"/>
    </row>
    <row r="50" spans="1:1" x14ac:dyDescent="0.35">
      <c r="A50" s="101"/>
    </row>
  </sheetData>
  <sheetProtection algorithmName="SHA-512" hashValue="b9nzTKdWQQRhhEynFrAUtJ/kvY0gZ52lsRUDR5aAj3Ji7vZYWBmEcqOB/jAAL77DczixNLz1lCZI8iKZzKJ8Uw==" saltValue="uV+rL2WYTWhx5PSRCITfBw==" spinCount="100000" sheet="1" formatCells="0" formatRows="0" insertRows="0" insertHyperlinks="0" deleteRows="0" sort="0" autoFilter="0" pivotTables="0"/>
  <autoFilter ref="A13:Q13" xr:uid="{626B235C-8A10-4B02-BF44-9EBB6DB9AD99}"/>
  <mergeCells count="16">
    <mergeCell ref="B30:C30"/>
    <mergeCell ref="A40:E41"/>
    <mergeCell ref="G40:J41"/>
    <mergeCell ref="M40:P41"/>
    <mergeCell ref="B21:C21"/>
    <mergeCell ref="B22:C22"/>
    <mergeCell ref="B23:C23"/>
    <mergeCell ref="B27:C27"/>
    <mergeCell ref="B28:C28"/>
    <mergeCell ref="B29:C29"/>
    <mergeCell ref="B20:C20"/>
    <mergeCell ref="B15:C15"/>
    <mergeCell ref="B16:C16"/>
    <mergeCell ref="B17:C17"/>
    <mergeCell ref="B18:C18"/>
    <mergeCell ref="B19:C19"/>
  </mergeCells>
  <hyperlinks>
    <hyperlink ref="O13" r:id="rId1" xr:uid="{E8957F95-8A5B-48A0-8DF8-C1740F3DB0E0}"/>
    <hyperlink ref="O32" r:id="rId2" display="https://www.basware.com/en-en/blog/july-2021/what-is-spot-purchasing-%E2%80%9D-and-how-can-it-be-compli/" xr:uid="{ABB274EF-13E3-4C5E-9799-E16C81561A12}"/>
  </hyperlinks>
  <pageMargins left="0.31496062992126" right="0.31496062992126" top="0.55118110236220497" bottom="0.35433070866141703" header="0.31496062992126" footer="0.31496062992126"/>
  <pageSetup paperSize="9" scale="53" fitToHeight="0" orientation="landscape" r:id="rId3"/>
  <headerFooter>
    <oddHeader>&amp;C&amp;"Arial"&amp;10 &lt;Restricted&gt;&amp;1#</oddHeader>
    <oddFooter>&amp;L&amp;F&amp;R&amp;P of &amp;N&amp;C&amp;1#&amp;"Arial"&amp;10 &lt;Restricted&gt;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6DD2-1E2C-4CD5-806B-134912EBC630}">
  <sheetPr>
    <pageSetUpPr fitToPage="1"/>
  </sheetPr>
  <dimension ref="A1:U32"/>
  <sheetViews>
    <sheetView zoomScale="55" zoomScaleNormal="55" workbookViewId="0">
      <selection activeCell="P11" sqref="P11"/>
    </sheetView>
  </sheetViews>
  <sheetFormatPr defaultRowHeight="14.5" x14ac:dyDescent="0.35"/>
  <cols>
    <col min="1" max="1" width="8.81640625" style="13" bestFit="1" customWidth="1"/>
    <col min="2" max="4" width="8.7265625" style="13"/>
    <col min="5" max="5" width="23.81640625" style="13" customWidth="1"/>
    <col min="6" max="6" width="8.7265625" style="13"/>
    <col min="7" max="7" width="19.08984375" style="13" customWidth="1"/>
    <col min="8" max="8" width="29.81640625" style="13" customWidth="1"/>
    <col min="9" max="9" width="8.81640625" style="13" bestFit="1" customWidth="1"/>
    <col min="10" max="11" width="8.7265625" style="13"/>
    <col min="12" max="12" width="8.81640625" style="13" bestFit="1" customWidth="1"/>
    <col min="13" max="13" width="12" style="13" bestFit="1" customWidth="1"/>
    <col min="14" max="14" width="12" style="13" customWidth="1"/>
    <col min="15" max="19" width="8.81640625" style="13" bestFit="1" customWidth="1"/>
    <col min="20" max="20" width="11.7265625" style="13" customWidth="1"/>
    <col min="21" max="21" width="9.36328125" style="13" customWidth="1"/>
    <col min="22" max="16384" width="8.7265625" style="13"/>
  </cols>
  <sheetData>
    <row r="1" spans="1:21" x14ac:dyDescent="0.35">
      <c r="A1" s="109" t="s">
        <v>56</v>
      </c>
      <c r="B1" s="109"/>
      <c r="C1" s="109"/>
      <c r="D1" s="110"/>
      <c r="E1" s="111">
        <v>44469</v>
      </c>
      <c r="F1" s="112"/>
      <c r="G1" s="113" t="str">
        <f>'[1]Billing Report'!A9</f>
        <v xml:space="preserve">LIST OF ALL INVOICES IN THE CONTRACT PERIOD OF 01 NOV 2021 TO 31 OCT 2024 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4"/>
      <c r="T1" s="115"/>
      <c r="U1" s="115"/>
    </row>
    <row r="2" spans="1:21" s="42" customFormat="1" ht="22.5" customHeight="1" thickBot="1" x14ac:dyDescent="0.4">
      <c r="A2" s="116" t="s">
        <v>57</v>
      </c>
      <c r="B2" s="117"/>
      <c r="C2" s="117"/>
      <c r="D2" s="117"/>
      <c r="E2" s="118"/>
      <c r="F2" s="119"/>
      <c r="G2" s="119" t="str">
        <f>'[1]Billing Report'!D7</f>
        <v>Dated</v>
      </c>
      <c r="H2" s="120">
        <f>'[1]Billing Report'!E7</f>
        <v>44511</v>
      </c>
      <c r="I2" s="118"/>
      <c r="J2" s="118"/>
      <c r="K2" s="118"/>
      <c r="L2" s="118" t="b">
        <f>U2+O2+N2=M2</f>
        <v>1</v>
      </c>
      <c r="M2" s="121">
        <f>SUM(M5:M26)</f>
        <v>0</v>
      </c>
      <c r="N2" s="122">
        <f>SUM(N5:N26)</f>
        <v>0</v>
      </c>
      <c r="O2" s="123">
        <f>SUM(O5:O26)</f>
        <v>0</v>
      </c>
      <c r="P2" s="118"/>
      <c r="Q2" s="118"/>
      <c r="R2" s="118"/>
      <c r="S2" s="124"/>
      <c r="T2" s="125"/>
      <c r="U2" s="126">
        <f>SUM(P5:U26,J5:J26)</f>
        <v>0</v>
      </c>
    </row>
    <row r="3" spans="1:21" s="42" customFormat="1" ht="41.5" thickBot="1" x14ac:dyDescent="0.4">
      <c r="A3" s="232" t="s">
        <v>7</v>
      </c>
      <c r="B3" s="234" t="s">
        <v>58</v>
      </c>
      <c r="C3" s="230" t="s">
        <v>59</v>
      </c>
      <c r="D3" s="230" t="s">
        <v>60</v>
      </c>
      <c r="E3" s="230" t="s">
        <v>61</v>
      </c>
      <c r="F3" s="230" t="s">
        <v>62</v>
      </c>
      <c r="G3" s="230" t="s">
        <v>63</v>
      </c>
      <c r="H3" s="230" t="s">
        <v>64</v>
      </c>
      <c r="I3" s="230" t="s">
        <v>65</v>
      </c>
      <c r="J3" s="238" t="s">
        <v>66</v>
      </c>
      <c r="K3" s="127" t="s">
        <v>67</v>
      </c>
      <c r="L3" s="128" t="s">
        <v>68</v>
      </c>
      <c r="M3" s="230" t="s">
        <v>69</v>
      </c>
      <c r="N3" s="129" t="s">
        <v>70</v>
      </c>
      <c r="O3" s="240" t="s">
        <v>71</v>
      </c>
      <c r="P3" s="241"/>
      <c r="Q3" s="241"/>
      <c r="R3" s="241"/>
      <c r="S3" s="241"/>
      <c r="T3" s="241"/>
      <c r="U3" s="242"/>
    </row>
    <row r="4" spans="1:21" s="42" customFormat="1" ht="42.5" thickBot="1" x14ac:dyDescent="0.4">
      <c r="A4" s="233"/>
      <c r="B4" s="235"/>
      <c r="C4" s="231"/>
      <c r="D4" s="236"/>
      <c r="E4" s="231"/>
      <c r="F4" s="231"/>
      <c r="G4" s="231"/>
      <c r="H4" s="231"/>
      <c r="I4" s="231"/>
      <c r="J4" s="239"/>
      <c r="K4" s="130" t="s">
        <v>72</v>
      </c>
      <c r="L4" s="131" t="s">
        <v>73</v>
      </c>
      <c r="M4" s="231"/>
      <c r="N4" s="132" t="s">
        <v>74</v>
      </c>
      <c r="O4" s="133" t="s">
        <v>75</v>
      </c>
      <c r="P4" s="133" t="s">
        <v>76</v>
      </c>
      <c r="Q4" s="134" t="s">
        <v>77</v>
      </c>
      <c r="R4" s="135" t="s">
        <v>78</v>
      </c>
      <c r="S4" s="133" t="s">
        <v>79</v>
      </c>
      <c r="T4" s="136"/>
      <c r="U4" s="137"/>
    </row>
    <row r="5" spans="1:21" x14ac:dyDescent="0.35">
      <c r="A5" s="138">
        <v>1</v>
      </c>
      <c r="B5" s="243" t="s">
        <v>80</v>
      </c>
      <c r="C5" s="246" t="s">
        <v>81</v>
      </c>
      <c r="D5" s="249" t="s">
        <v>82</v>
      </c>
      <c r="E5" s="139" t="s">
        <v>83</v>
      </c>
      <c r="F5" s="140" t="s">
        <v>84</v>
      </c>
      <c r="G5" s="140"/>
      <c r="H5" s="140" t="s">
        <v>85</v>
      </c>
      <c r="I5" s="141">
        <v>6</v>
      </c>
      <c r="J5" s="142"/>
      <c r="K5" s="141" t="s">
        <v>86</v>
      </c>
      <c r="L5" s="141">
        <v>5</v>
      </c>
      <c r="M5" s="143">
        <f>SUM(O5:U5)+J5+N5</f>
        <v>0</v>
      </c>
      <c r="N5" s="144"/>
      <c r="O5" s="141"/>
      <c r="P5" s="145"/>
      <c r="Q5" s="145"/>
      <c r="R5" s="141"/>
      <c r="S5" s="145"/>
      <c r="T5" s="138"/>
      <c r="U5" s="138"/>
    </row>
    <row r="6" spans="1:21" x14ac:dyDescent="0.35">
      <c r="A6" s="141">
        <v>2</v>
      </c>
      <c r="B6" s="244"/>
      <c r="C6" s="247"/>
      <c r="D6" s="247"/>
      <c r="E6" s="146" t="s">
        <v>87</v>
      </c>
      <c r="F6" s="147" t="s">
        <v>88</v>
      </c>
      <c r="G6" s="147"/>
      <c r="H6" s="147" t="s">
        <v>89</v>
      </c>
      <c r="I6" s="138">
        <v>6</v>
      </c>
      <c r="J6" s="142"/>
      <c r="K6" s="141" t="s">
        <v>90</v>
      </c>
      <c r="L6" s="138">
        <v>2</v>
      </c>
      <c r="M6" s="143">
        <f t="shared" ref="M6:M26" si="0">SUM(O6:U6)+J6+N6</f>
        <v>0</v>
      </c>
      <c r="N6" s="144"/>
      <c r="O6" s="138"/>
      <c r="P6" s="148"/>
      <c r="Q6" s="149"/>
      <c r="R6" s="148"/>
      <c r="S6" s="149"/>
      <c r="T6" s="141"/>
      <c r="U6" s="141"/>
    </row>
    <row r="7" spans="1:21" x14ac:dyDescent="0.35">
      <c r="A7" s="141">
        <v>3</v>
      </c>
      <c r="B7" s="244"/>
      <c r="C7" s="247"/>
      <c r="D7" s="247"/>
      <c r="E7" s="139" t="s">
        <v>87</v>
      </c>
      <c r="F7" s="140" t="s">
        <v>91</v>
      </c>
      <c r="G7" s="140"/>
      <c r="H7" s="140" t="s">
        <v>92</v>
      </c>
      <c r="I7" s="141">
        <v>9</v>
      </c>
      <c r="J7" s="142"/>
      <c r="K7" s="141" t="s">
        <v>93</v>
      </c>
      <c r="L7" s="141">
        <v>3</v>
      </c>
      <c r="M7" s="143">
        <f t="shared" si="0"/>
        <v>0</v>
      </c>
      <c r="N7" s="150"/>
      <c r="O7" s="141"/>
      <c r="P7" s="145"/>
      <c r="Q7" s="145"/>
      <c r="R7" s="151"/>
      <c r="S7" s="145"/>
      <c r="T7" s="141"/>
      <c r="U7" s="141"/>
    </row>
    <row r="8" spans="1:21" x14ac:dyDescent="0.35">
      <c r="A8" s="141">
        <v>4</v>
      </c>
      <c r="B8" s="244"/>
      <c r="C8" s="247"/>
      <c r="D8" s="247"/>
      <c r="E8" s="139" t="s">
        <v>94</v>
      </c>
      <c r="F8" s="140" t="s">
        <v>95</v>
      </c>
      <c r="G8" s="140"/>
      <c r="H8" s="140" t="s">
        <v>96</v>
      </c>
      <c r="I8" s="141">
        <v>7</v>
      </c>
      <c r="J8" s="142"/>
      <c r="K8" s="141" t="s">
        <v>86</v>
      </c>
      <c r="L8" s="141">
        <v>2</v>
      </c>
      <c r="M8" s="143">
        <f>SUM(O8:U8)+J8+N8</f>
        <v>0</v>
      </c>
      <c r="N8" s="150"/>
      <c r="O8" s="145"/>
      <c r="P8" s="151"/>
      <c r="Q8" s="145"/>
      <c r="R8" s="141"/>
      <c r="S8" s="145"/>
      <c r="T8" s="141"/>
      <c r="U8" s="141"/>
    </row>
    <row r="9" spans="1:21" x14ac:dyDescent="0.35">
      <c r="A9" s="141">
        <v>5</v>
      </c>
      <c r="B9" s="244"/>
      <c r="C9" s="247"/>
      <c r="D9" s="247"/>
      <c r="E9" s="139" t="s">
        <v>97</v>
      </c>
      <c r="F9" s="140" t="s">
        <v>98</v>
      </c>
      <c r="G9" s="140"/>
      <c r="H9" s="140" t="s">
        <v>99</v>
      </c>
      <c r="I9" s="141">
        <v>5</v>
      </c>
      <c r="J9" s="142"/>
      <c r="K9" s="141" t="s">
        <v>100</v>
      </c>
      <c r="L9" s="141">
        <v>2</v>
      </c>
      <c r="M9" s="143">
        <f t="shared" si="0"/>
        <v>0</v>
      </c>
      <c r="N9" s="150"/>
      <c r="O9" s="145"/>
      <c r="P9" s="141"/>
      <c r="Q9" s="151"/>
      <c r="R9" s="151"/>
      <c r="S9" s="145"/>
      <c r="T9" s="141"/>
      <c r="U9" s="141"/>
    </row>
    <row r="10" spans="1:21" x14ac:dyDescent="0.35">
      <c r="A10" s="141">
        <v>6</v>
      </c>
      <c r="B10" s="244"/>
      <c r="C10" s="247"/>
      <c r="D10" s="247"/>
      <c r="E10" s="139" t="s">
        <v>101</v>
      </c>
      <c r="F10" s="140" t="s">
        <v>102</v>
      </c>
      <c r="G10" s="140"/>
      <c r="H10" s="140" t="s">
        <v>103</v>
      </c>
      <c r="I10" s="141">
        <v>8</v>
      </c>
      <c r="J10" s="142"/>
      <c r="K10" s="141" t="s">
        <v>100</v>
      </c>
      <c r="L10" s="141">
        <v>4</v>
      </c>
      <c r="M10" s="143">
        <f t="shared" si="0"/>
        <v>0</v>
      </c>
      <c r="N10" s="150"/>
      <c r="O10" s="151"/>
      <c r="P10" s="145"/>
      <c r="Q10" s="151"/>
      <c r="R10" s="145"/>
      <c r="S10" s="145"/>
      <c r="T10" s="141"/>
      <c r="U10" s="141"/>
    </row>
    <row r="11" spans="1:21" x14ac:dyDescent="0.35">
      <c r="A11" s="141">
        <v>7</v>
      </c>
      <c r="B11" s="244"/>
      <c r="C11" s="247"/>
      <c r="D11" s="247"/>
      <c r="E11" s="139" t="s">
        <v>94</v>
      </c>
      <c r="F11" s="140" t="s">
        <v>104</v>
      </c>
      <c r="G11" s="140"/>
      <c r="H11" s="140" t="s">
        <v>96</v>
      </c>
      <c r="I11" s="141">
        <v>7</v>
      </c>
      <c r="J11" s="142"/>
      <c r="K11" s="141" t="s">
        <v>86</v>
      </c>
      <c r="L11" s="141">
        <v>2</v>
      </c>
      <c r="M11" s="143">
        <f t="shared" si="0"/>
        <v>0</v>
      </c>
      <c r="N11" s="150"/>
      <c r="O11" s="151"/>
      <c r="P11" s="151"/>
      <c r="Q11" s="145"/>
      <c r="R11" s="151"/>
      <c r="S11" s="145"/>
      <c r="T11" s="141"/>
      <c r="U11" s="141"/>
    </row>
    <row r="12" spans="1:21" x14ac:dyDescent="0.35">
      <c r="A12" s="141">
        <v>8</v>
      </c>
      <c r="B12" s="244"/>
      <c r="C12" s="247"/>
      <c r="D12" s="247"/>
      <c r="E12" s="139" t="s">
        <v>105</v>
      </c>
      <c r="F12" s="140" t="s">
        <v>106</v>
      </c>
      <c r="G12" s="140"/>
      <c r="H12" s="140" t="s">
        <v>107</v>
      </c>
      <c r="I12" s="141">
        <v>4</v>
      </c>
      <c r="J12" s="142"/>
      <c r="K12" s="141" t="s">
        <v>86</v>
      </c>
      <c r="L12" s="141">
        <v>1</v>
      </c>
      <c r="M12" s="143">
        <f t="shared" si="0"/>
        <v>0</v>
      </c>
      <c r="N12" s="150"/>
      <c r="O12" s="145"/>
      <c r="P12" s="151"/>
      <c r="Q12" s="145"/>
      <c r="R12" s="141"/>
      <c r="S12" s="145"/>
      <c r="T12" s="141"/>
      <c r="U12" s="141"/>
    </row>
    <row r="13" spans="1:21" x14ac:dyDescent="0.35">
      <c r="A13" s="141">
        <v>9</v>
      </c>
      <c r="B13" s="244"/>
      <c r="C13" s="247"/>
      <c r="D13" s="247"/>
      <c r="E13" s="139" t="s">
        <v>108</v>
      </c>
      <c r="F13" s="140" t="s">
        <v>109</v>
      </c>
      <c r="G13" s="140"/>
      <c r="H13" s="140" t="s">
        <v>110</v>
      </c>
      <c r="I13" s="141">
        <v>6</v>
      </c>
      <c r="J13" s="142"/>
      <c r="K13" s="141" t="s">
        <v>111</v>
      </c>
      <c r="L13" s="141">
        <v>1</v>
      </c>
      <c r="M13" s="143">
        <f t="shared" si="0"/>
        <v>0</v>
      </c>
      <c r="N13" s="150"/>
      <c r="O13" s="145"/>
      <c r="P13" s="151"/>
      <c r="Q13" s="145"/>
      <c r="R13" s="141"/>
      <c r="S13" s="145"/>
      <c r="T13" s="141"/>
      <c r="U13" s="141"/>
    </row>
    <row r="14" spans="1:21" x14ac:dyDescent="0.35">
      <c r="A14" s="141">
        <v>10</v>
      </c>
      <c r="B14" s="244"/>
      <c r="C14" s="247"/>
      <c r="D14" s="247"/>
      <c r="E14" s="139" t="s">
        <v>108</v>
      </c>
      <c r="F14" s="140" t="s">
        <v>88</v>
      </c>
      <c r="G14" s="140"/>
      <c r="H14" s="140" t="s">
        <v>112</v>
      </c>
      <c r="I14" s="141">
        <v>3</v>
      </c>
      <c r="J14" s="142"/>
      <c r="K14" s="141" t="s">
        <v>111</v>
      </c>
      <c r="L14" s="141">
        <v>1</v>
      </c>
      <c r="M14" s="143">
        <f t="shared" si="0"/>
        <v>0</v>
      </c>
      <c r="N14" s="150"/>
      <c r="O14" s="151"/>
      <c r="P14" s="145"/>
      <c r="Q14" s="151"/>
      <c r="R14" s="151"/>
      <c r="S14" s="145"/>
      <c r="T14" s="141"/>
      <c r="U14" s="141"/>
    </row>
    <row r="15" spans="1:21" x14ac:dyDescent="0.35">
      <c r="A15" s="141">
        <v>11</v>
      </c>
      <c r="B15" s="244"/>
      <c r="C15" s="247"/>
      <c r="D15" s="247"/>
      <c r="E15" s="139" t="s">
        <v>94</v>
      </c>
      <c r="F15" s="140" t="s">
        <v>113</v>
      </c>
      <c r="G15" s="140"/>
      <c r="H15" s="140" t="s">
        <v>96</v>
      </c>
      <c r="I15" s="141">
        <v>7</v>
      </c>
      <c r="J15" s="142"/>
      <c r="K15" s="141" t="s">
        <v>86</v>
      </c>
      <c r="L15" s="141">
        <v>2</v>
      </c>
      <c r="M15" s="143">
        <f t="shared" si="0"/>
        <v>0</v>
      </c>
      <c r="N15" s="150"/>
      <c r="O15" s="145"/>
      <c r="P15" s="151"/>
      <c r="Q15" s="145"/>
      <c r="R15" s="151"/>
      <c r="S15" s="145"/>
      <c r="T15" s="141"/>
      <c r="U15" s="141"/>
    </row>
    <row r="16" spans="1:21" x14ac:dyDescent="0.35">
      <c r="A16" s="141">
        <v>12</v>
      </c>
      <c r="B16" s="244"/>
      <c r="C16" s="247"/>
      <c r="D16" s="247"/>
      <c r="E16" s="139" t="s">
        <v>101</v>
      </c>
      <c r="F16" s="140" t="s">
        <v>106</v>
      </c>
      <c r="G16" s="140"/>
      <c r="H16" s="140" t="s">
        <v>114</v>
      </c>
      <c r="I16" s="141">
        <v>15</v>
      </c>
      <c r="J16" s="142"/>
      <c r="K16" s="141" t="s">
        <v>86</v>
      </c>
      <c r="L16" s="141">
        <v>12</v>
      </c>
      <c r="M16" s="143">
        <f t="shared" si="0"/>
        <v>0</v>
      </c>
      <c r="N16" s="150"/>
      <c r="O16" s="145"/>
      <c r="P16" s="141"/>
      <c r="Q16" s="151"/>
      <c r="R16" s="151"/>
      <c r="S16" s="145"/>
      <c r="T16" s="141"/>
      <c r="U16" s="141"/>
    </row>
    <row r="17" spans="1:21" x14ac:dyDescent="0.35">
      <c r="A17" s="141">
        <v>13</v>
      </c>
      <c r="B17" s="245"/>
      <c r="C17" s="248"/>
      <c r="D17" s="248"/>
      <c r="E17" s="139" t="s">
        <v>115</v>
      </c>
      <c r="F17" s="140" t="s">
        <v>116</v>
      </c>
      <c r="G17" s="140"/>
      <c r="H17" s="140" t="s">
        <v>117</v>
      </c>
      <c r="I17" s="141">
        <v>5</v>
      </c>
      <c r="J17" s="142"/>
      <c r="K17" s="141" t="s">
        <v>111</v>
      </c>
      <c r="L17" s="141">
        <v>1</v>
      </c>
      <c r="M17" s="143">
        <f t="shared" si="0"/>
        <v>0</v>
      </c>
      <c r="N17" s="150"/>
      <c r="O17" s="145"/>
      <c r="P17" s="151"/>
      <c r="Q17" s="151"/>
      <c r="R17" s="145"/>
      <c r="S17" s="145"/>
      <c r="T17" s="141"/>
      <c r="U17" s="141"/>
    </row>
    <row r="18" spans="1:21" x14ac:dyDescent="0.35">
      <c r="A18" s="141">
        <v>14</v>
      </c>
      <c r="B18" s="152" t="str">
        <f t="shared" ref="B18" si="1">$B$5</f>
        <v>_</v>
      </c>
      <c r="C18" s="153" t="s">
        <v>118</v>
      </c>
      <c r="D18" s="153" t="s">
        <v>119</v>
      </c>
      <c r="E18" s="139" t="s">
        <v>120</v>
      </c>
      <c r="F18" s="140" t="s">
        <v>88</v>
      </c>
      <c r="G18" s="140"/>
      <c r="H18" s="140" t="s">
        <v>121</v>
      </c>
      <c r="I18" s="141">
        <v>6</v>
      </c>
      <c r="J18" s="142"/>
      <c r="K18" s="141" t="s">
        <v>100</v>
      </c>
      <c r="L18" s="141">
        <v>4</v>
      </c>
      <c r="M18" s="143">
        <f t="shared" si="0"/>
        <v>0</v>
      </c>
      <c r="N18" s="150"/>
      <c r="O18" s="145"/>
      <c r="P18" s="151"/>
      <c r="Q18" s="141"/>
      <c r="R18" s="145"/>
      <c r="S18" s="145"/>
      <c r="T18" s="141"/>
      <c r="U18" s="141"/>
    </row>
    <row r="19" spans="1:21" x14ac:dyDescent="0.35">
      <c r="A19" s="141">
        <v>15</v>
      </c>
      <c r="B19" s="152" t="s">
        <v>80</v>
      </c>
      <c r="C19" s="153" t="s">
        <v>122</v>
      </c>
      <c r="D19" s="153" t="s">
        <v>123</v>
      </c>
      <c r="E19" s="139" t="s">
        <v>108</v>
      </c>
      <c r="F19" s="140" t="s">
        <v>124</v>
      </c>
      <c r="G19" s="140"/>
      <c r="H19" s="140" t="s">
        <v>125</v>
      </c>
      <c r="I19" s="141">
        <v>4</v>
      </c>
      <c r="J19" s="142"/>
      <c r="K19" s="141" t="s">
        <v>111</v>
      </c>
      <c r="L19" s="141">
        <v>1</v>
      </c>
      <c r="M19" s="143">
        <f>SUM(O19:U19)+J19+N19</f>
        <v>0</v>
      </c>
      <c r="N19" s="150"/>
      <c r="O19" s="145"/>
      <c r="P19" s="151"/>
      <c r="Q19" s="151"/>
      <c r="R19" s="145"/>
      <c r="S19" s="145"/>
      <c r="T19" s="141"/>
      <c r="U19" s="141"/>
    </row>
    <row r="20" spans="1:21" x14ac:dyDescent="0.35">
      <c r="A20" s="141">
        <v>16</v>
      </c>
      <c r="B20" s="152" t="s">
        <v>80</v>
      </c>
      <c r="C20" s="153" t="s">
        <v>126</v>
      </c>
      <c r="D20" s="153" t="s">
        <v>127</v>
      </c>
      <c r="E20" s="139" t="s">
        <v>101</v>
      </c>
      <c r="F20" s="140" t="s">
        <v>128</v>
      </c>
      <c r="G20" s="140"/>
      <c r="H20" s="140" t="s">
        <v>129</v>
      </c>
      <c r="I20" s="141">
        <v>4</v>
      </c>
      <c r="J20" s="142"/>
      <c r="K20" s="141" t="s">
        <v>111</v>
      </c>
      <c r="L20" s="141">
        <v>1</v>
      </c>
      <c r="M20" s="143">
        <f t="shared" si="0"/>
        <v>0</v>
      </c>
      <c r="N20" s="150"/>
      <c r="O20" s="145"/>
      <c r="P20" s="151"/>
      <c r="Q20" s="141"/>
      <c r="R20" s="145"/>
      <c r="S20" s="145"/>
      <c r="T20" s="141"/>
      <c r="U20" s="141"/>
    </row>
    <row r="21" spans="1:21" x14ac:dyDescent="0.35">
      <c r="A21" s="141">
        <v>17</v>
      </c>
      <c r="B21" s="152" t="s">
        <v>80</v>
      </c>
      <c r="C21" s="153" t="s">
        <v>130</v>
      </c>
      <c r="D21" s="153" t="s">
        <v>131</v>
      </c>
      <c r="E21" s="139" t="s">
        <v>101</v>
      </c>
      <c r="F21" s="140" t="s">
        <v>124</v>
      </c>
      <c r="G21" s="140"/>
      <c r="H21" s="140" t="s">
        <v>103</v>
      </c>
      <c r="I21" s="141">
        <v>6</v>
      </c>
      <c r="J21" s="142"/>
      <c r="K21" s="141" t="s">
        <v>86</v>
      </c>
      <c r="L21" s="141">
        <v>4</v>
      </c>
      <c r="M21" s="143">
        <f t="shared" si="0"/>
        <v>0</v>
      </c>
      <c r="N21" s="150"/>
      <c r="O21" s="145"/>
      <c r="P21" s="151"/>
      <c r="Q21" s="141"/>
      <c r="R21" s="145"/>
      <c r="S21" s="145"/>
      <c r="T21" s="141"/>
      <c r="U21" s="141"/>
    </row>
    <row r="22" spans="1:21" x14ac:dyDescent="0.35">
      <c r="A22" s="141">
        <v>18</v>
      </c>
      <c r="B22" s="152" t="s">
        <v>80</v>
      </c>
      <c r="C22" s="153" t="s">
        <v>132</v>
      </c>
      <c r="D22" s="153" t="s">
        <v>133</v>
      </c>
      <c r="E22" s="139" t="s">
        <v>94</v>
      </c>
      <c r="F22" s="140" t="s">
        <v>134</v>
      </c>
      <c r="G22" s="140"/>
      <c r="H22" s="140" t="s">
        <v>96</v>
      </c>
      <c r="I22" s="141">
        <v>7</v>
      </c>
      <c r="J22" s="142"/>
      <c r="K22" s="141" t="s">
        <v>86</v>
      </c>
      <c r="L22" s="141">
        <v>2</v>
      </c>
      <c r="M22" s="143">
        <f>SUM(O22:U22)+J22+N22</f>
        <v>0</v>
      </c>
      <c r="N22" s="150"/>
      <c r="O22" s="145"/>
      <c r="P22" s="151"/>
      <c r="Q22" s="141"/>
      <c r="R22" s="145"/>
      <c r="S22" s="145"/>
      <c r="T22" s="141"/>
      <c r="U22" s="141"/>
    </row>
    <row r="23" spans="1:21" x14ac:dyDescent="0.35">
      <c r="A23" s="141">
        <v>19</v>
      </c>
      <c r="B23" s="152" t="s">
        <v>80</v>
      </c>
      <c r="C23" s="153" t="s">
        <v>135</v>
      </c>
      <c r="D23" s="153" t="s">
        <v>136</v>
      </c>
      <c r="E23" s="139" t="s">
        <v>137</v>
      </c>
      <c r="F23" s="140" t="s">
        <v>88</v>
      </c>
      <c r="G23" s="140"/>
      <c r="H23" s="140" t="s">
        <v>138</v>
      </c>
      <c r="I23" s="141">
        <v>2</v>
      </c>
      <c r="J23" s="142"/>
      <c r="K23" s="141" t="s">
        <v>111</v>
      </c>
      <c r="L23" s="141">
        <v>1</v>
      </c>
      <c r="M23" s="143">
        <f t="shared" si="0"/>
        <v>0</v>
      </c>
      <c r="N23" s="150"/>
      <c r="O23" s="145"/>
      <c r="P23" s="151"/>
      <c r="Q23" s="151"/>
      <c r="R23" s="145"/>
      <c r="S23" s="145"/>
      <c r="T23" s="141"/>
      <c r="U23" s="141"/>
    </row>
    <row r="24" spans="1:21" x14ac:dyDescent="0.35">
      <c r="A24" s="141">
        <v>20</v>
      </c>
      <c r="B24" s="152" t="s">
        <v>80</v>
      </c>
      <c r="C24" s="153" t="s">
        <v>139</v>
      </c>
      <c r="D24" s="153" t="s">
        <v>140</v>
      </c>
      <c r="E24" s="139" t="s">
        <v>141</v>
      </c>
      <c r="F24" s="140" t="s">
        <v>142</v>
      </c>
      <c r="G24" s="140"/>
      <c r="H24" s="140" t="s">
        <v>143</v>
      </c>
      <c r="I24" s="141">
        <v>2</v>
      </c>
      <c r="J24" s="142"/>
      <c r="K24" s="141" t="s">
        <v>111</v>
      </c>
      <c r="L24" s="141">
        <v>1</v>
      </c>
      <c r="M24" s="143">
        <f>SUM(O24:U24)+J24+N24</f>
        <v>0</v>
      </c>
      <c r="N24" s="150"/>
      <c r="O24" s="145"/>
      <c r="P24" s="151"/>
      <c r="Q24" s="141"/>
      <c r="R24" s="145"/>
      <c r="S24" s="145"/>
      <c r="T24" s="141"/>
      <c r="U24" s="141"/>
    </row>
    <row r="25" spans="1:21" x14ac:dyDescent="0.35">
      <c r="A25" s="141"/>
      <c r="B25" s="152"/>
      <c r="C25" s="153"/>
      <c r="D25" s="153"/>
      <c r="E25" s="140"/>
      <c r="F25" s="140"/>
      <c r="G25" s="140"/>
      <c r="H25" s="140"/>
      <c r="I25" s="141"/>
      <c r="J25" s="142"/>
      <c r="K25" s="141"/>
      <c r="L25" s="141"/>
      <c r="M25" s="143">
        <f t="shared" si="0"/>
        <v>0</v>
      </c>
      <c r="N25" s="150"/>
      <c r="O25" s="145"/>
      <c r="P25" s="151"/>
      <c r="Q25" s="141"/>
      <c r="R25" s="145"/>
      <c r="S25" s="145"/>
      <c r="T25" s="141"/>
      <c r="U25" s="141"/>
    </row>
    <row r="26" spans="1:21" x14ac:dyDescent="0.35">
      <c r="A26" s="141"/>
      <c r="B26" s="154"/>
      <c r="C26" s="140"/>
      <c r="D26" s="140"/>
      <c r="E26" s="140"/>
      <c r="F26" s="140"/>
      <c r="G26" s="140"/>
      <c r="H26" s="140"/>
      <c r="I26" s="141"/>
      <c r="J26" s="142"/>
      <c r="K26" s="141"/>
      <c r="L26" s="141"/>
      <c r="M26" s="143">
        <f t="shared" si="0"/>
        <v>0</v>
      </c>
      <c r="N26" s="150"/>
      <c r="O26" s="141"/>
      <c r="P26" s="141"/>
      <c r="Q26" s="141"/>
      <c r="R26" s="141" t="s">
        <v>144</v>
      </c>
      <c r="S26" s="141"/>
      <c r="T26" s="141"/>
      <c r="U26" s="141"/>
    </row>
    <row r="27" spans="1:21" x14ac:dyDescent="0.3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x14ac:dyDescent="0.3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5" thickBot="1" x14ac:dyDescent="0.4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x14ac:dyDescent="0.35">
      <c r="A30" s="228" t="s">
        <v>53</v>
      </c>
      <c r="B30" s="228"/>
      <c r="C30" s="228"/>
      <c r="D30" s="228"/>
      <c r="E30" s="228"/>
      <c r="F30" s="104"/>
      <c r="G30" s="104"/>
      <c r="H30" s="228" t="s">
        <v>202</v>
      </c>
      <c r="I30" s="228"/>
      <c r="J30" s="228"/>
      <c r="K30" s="228"/>
      <c r="L30" s="104"/>
      <c r="M30" s="101"/>
      <c r="N30" s="237" t="s">
        <v>54</v>
      </c>
      <c r="O30" s="237"/>
      <c r="P30" s="237"/>
      <c r="Q30" s="237"/>
      <c r="R30" s="237"/>
      <c r="S30" s="101"/>
      <c r="T30" s="115"/>
      <c r="U30" s="115"/>
    </row>
    <row r="31" spans="1:21" x14ac:dyDescent="0.35">
      <c r="A31" s="229"/>
      <c r="B31" s="229"/>
      <c r="C31" s="229"/>
      <c r="D31" s="229"/>
      <c r="E31" s="229"/>
      <c r="F31" s="104"/>
      <c r="G31" s="104"/>
      <c r="H31" s="229"/>
      <c r="I31" s="229"/>
      <c r="J31" s="229"/>
      <c r="K31" s="229"/>
      <c r="L31" s="104"/>
      <c r="M31" s="101"/>
      <c r="N31" s="229"/>
      <c r="O31" s="229"/>
      <c r="P31" s="229"/>
      <c r="Q31" s="229"/>
      <c r="R31" s="229"/>
      <c r="S31" s="101"/>
      <c r="T31" s="115"/>
      <c r="U31" s="115"/>
    </row>
    <row r="32" spans="1:21" x14ac:dyDescent="0.3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</sheetData>
  <mergeCells count="18">
    <mergeCell ref="B5:B17"/>
    <mergeCell ref="C5:C17"/>
    <mergeCell ref="D5:D17"/>
    <mergeCell ref="A30:E31"/>
    <mergeCell ref="H30:K31"/>
    <mergeCell ref="N30:R31"/>
    <mergeCell ref="G3:G4"/>
    <mergeCell ref="H3:H4"/>
    <mergeCell ref="I3:I4"/>
    <mergeCell ref="J3:J4"/>
    <mergeCell ref="M3:M4"/>
    <mergeCell ref="O3:U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&amp;L&amp;A&amp;R&amp;P of&amp;N&amp;C&amp;"Arial"&amp;10 &lt;Restricted&gt;&amp;1#</oddHeader>
    <oddFooter>&amp;L&amp;F&amp;R&amp;D &amp;T&amp;C&amp;1#&amp;"Arial"&amp;10 &lt;Restricted&gt;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Table of Contents</vt:lpstr>
      <vt:lpstr>Questionnaire</vt:lpstr>
      <vt:lpstr>Quarterly PM Price Table</vt:lpstr>
      <vt:lpstr>Components n Parts Price </vt:lpstr>
      <vt:lpstr>Repair Services Unit Rates</vt:lpstr>
      <vt:lpstr>Billing Report Template</vt:lpstr>
      <vt:lpstr>Service LOG template</vt:lpstr>
      <vt:lpstr>Questionnaire!Print_Area</vt:lpstr>
      <vt:lpstr>'Billing Report Template'!Print_Titles</vt:lpstr>
      <vt:lpstr>'Components n Parts Price '!Print_Titles</vt:lpstr>
      <vt:lpstr>'Quarterly PM Price Table'!Print_Titles</vt:lpstr>
      <vt:lpstr>Questionnaire!Print_Titles</vt:lpstr>
      <vt:lpstr>'Repair Services Unit Rates'!Print_Titles</vt:lpstr>
      <vt:lpstr>'Service LOG template'!Print_Titles</vt:lpstr>
    </vt:vector>
  </TitlesOfParts>
  <Company>SATS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Loh Wei Min</dc:creator>
  <cp:lastModifiedBy>William Loh Wei Min</cp:lastModifiedBy>
  <cp:lastPrinted>2021-11-15T08:04:48Z</cp:lastPrinted>
  <dcterms:created xsi:type="dcterms:W3CDTF">2021-11-11T02:27:52Z</dcterms:created>
  <dcterms:modified xsi:type="dcterms:W3CDTF">2021-11-15T08:16:05Z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416c6e-dfd2-4f34-9c66-7e3f78f23021_Enabled">
    <vt:lpwstr>True</vt:lpwstr>
  </property>
  <property fmtid="{D5CDD505-2E9C-101B-9397-08002B2CF9AE}" pid="3" name="MSIP_Label_ac416c6e-dfd2-4f34-9c66-7e3f78f23021_SiteId">
    <vt:lpwstr>5af395c7-bcfc-43ac-98fa-a57dd56b8796</vt:lpwstr>
  </property>
  <property fmtid="{D5CDD505-2E9C-101B-9397-08002B2CF9AE}" pid="4" name="MSIP_Label_ac416c6e-dfd2-4f34-9c66-7e3f78f23021_Owner">
    <vt:lpwstr>William_LohWM@sats.com.sg</vt:lpwstr>
  </property>
  <property fmtid="{D5CDD505-2E9C-101B-9397-08002B2CF9AE}" pid="5" name="MSIP_Label_ac416c6e-dfd2-4f34-9c66-7e3f78f23021_SetDate">
    <vt:lpwstr>2021-11-11T05:45:59.8365993Z</vt:lpwstr>
  </property>
  <property fmtid="{D5CDD505-2E9C-101B-9397-08002B2CF9AE}" pid="6" name="MSIP_Label_ac416c6e-dfd2-4f34-9c66-7e3f78f23021_Name">
    <vt:lpwstr>Restricted</vt:lpwstr>
  </property>
  <property fmtid="{D5CDD505-2E9C-101B-9397-08002B2CF9AE}" pid="7" name="MSIP_Label_ac416c6e-dfd2-4f34-9c66-7e3f78f23021_Application">
    <vt:lpwstr>Microsoft Azure Information Protection</vt:lpwstr>
  </property>
  <property fmtid="{D5CDD505-2E9C-101B-9397-08002B2CF9AE}" pid="8" name="MSIP_Label_ac416c6e-dfd2-4f34-9c66-7e3f78f23021_Extended_MSFT_Method">
    <vt:lpwstr>Automatic</vt:lpwstr>
  </property>
  <property fmtid="{D5CDD505-2E9C-101B-9397-08002B2CF9AE}" pid="9" name="Sensitivity">
    <vt:lpwstr>Restricted</vt:lpwstr>
  </property>
</Properties>
</file>